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ность\ОТЧЕТЫ 2023\Квартальные\для размещения информации на платформе Госвеб\"/>
    </mc:Choice>
  </mc:AlternateContent>
  <xr:revisionPtr revIDLastSave="0" documentId="13_ncr:1_{ABF05B1A-8834-41B3-B996-0A19DF2307A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Доходы" sheetId="5" r:id="rId1"/>
    <sheet name="инфо на 01.04.2023" sheetId="10" r:id="rId2"/>
    <sheet name="Расходы (2)" sheetId="8" r:id="rId3"/>
    <sheet name="Источники (2)" sheetId="9" r:id="rId4"/>
  </sheets>
  <definedNames>
    <definedName name="_xlnm.Print_Titles" localSheetId="0">Доходы!$14:$17</definedName>
    <definedName name="_xlnm.Print_Titles" localSheetId="3">'Источники (2)'!$4:$5</definedName>
    <definedName name="_xlnm.Print_Area" localSheetId="0">Доходы!$A$1:$P$223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0" l="1"/>
  <c r="E21" i="10"/>
  <c r="E22" i="10"/>
  <c r="E23" i="10"/>
  <c r="E24" i="10"/>
  <c r="E25" i="10"/>
  <c r="E26" i="10"/>
  <c r="E27" i="10"/>
  <c r="E28" i="10"/>
  <c r="C15" i="10"/>
  <c r="F5" i="10"/>
  <c r="E7" i="10"/>
  <c r="E5" i="10"/>
  <c r="O223" i="5"/>
  <c r="M223" i="5"/>
  <c r="N222" i="5"/>
  <c r="M222" i="5"/>
  <c r="L222" i="5"/>
  <c r="O222" i="5" s="1"/>
  <c r="N221" i="5"/>
  <c r="M221" i="5" s="1"/>
  <c r="L221" i="5"/>
  <c r="O221" i="5" s="1"/>
  <c r="O220" i="5"/>
  <c r="O219" i="5"/>
  <c r="N219" i="5"/>
  <c r="M219" i="5"/>
  <c r="L219" i="5"/>
  <c r="O218" i="5"/>
  <c r="O217" i="5"/>
  <c r="N214" i="5"/>
  <c r="M214" i="5"/>
  <c r="M213" i="5" s="1"/>
  <c r="L214" i="5"/>
  <c r="L213" i="5" s="1"/>
  <c r="N213" i="5"/>
  <c r="O212" i="5"/>
  <c r="N211" i="5"/>
  <c r="M211" i="5"/>
  <c r="L211" i="5"/>
  <c r="O211" i="5" s="1"/>
  <c r="O210" i="5"/>
  <c r="O209" i="5"/>
  <c r="O208" i="5"/>
  <c r="O207" i="5"/>
  <c r="O206" i="5"/>
  <c r="O205" i="5"/>
  <c r="O204" i="5"/>
  <c r="O203" i="5"/>
  <c r="O202" i="5"/>
  <c r="O201" i="5"/>
  <c r="O200" i="5"/>
  <c r="O199" i="5"/>
  <c r="O198" i="5"/>
  <c r="O197" i="5"/>
  <c r="O196" i="5"/>
  <c r="O195" i="5"/>
  <c r="O194" i="5"/>
  <c r="O193" i="5"/>
  <c r="O192" i="5"/>
  <c r="O191" i="5"/>
  <c r="O190" i="5"/>
  <c r="O189" i="5"/>
  <c r="O188" i="5"/>
  <c r="O187" i="5"/>
  <c r="O186" i="5"/>
  <c r="O185" i="5"/>
  <c r="O184" i="5"/>
  <c r="O183" i="5"/>
  <c r="M183" i="5"/>
  <c r="O182" i="5"/>
  <c r="M182" i="5"/>
  <c r="O181" i="5"/>
  <c r="M181" i="5"/>
  <c r="O180" i="5"/>
  <c r="M180" i="5"/>
  <c r="O179" i="5"/>
  <c r="M179" i="5"/>
  <c r="O178" i="5"/>
  <c r="M178" i="5"/>
  <c r="O177" i="5"/>
  <c r="M177" i="5"/>
  <c r="O176" i="5"/>
  <c r="M176" i="5"/>
  <c r="O175" i="5"/>
  <c r="M175" i="5"/>
  <c r="O174" i="5"/>
  <c r="M174" i="5"/>
  <c r="O173" i="5"/>
  <c r="O172" i="5"/>
  <c r="N172" i="5"/>
  <c r="M172" i="5"/>
  <c r="L172" i="5"/>
  <c r="L171" i="5" s="1"/>
  <c r="O171" i="5" s="1"/>
  <c r="N171" i="5"/>
  <c r="M171" i="5"/>
  <c r="O170" i="5"/>
  <c r="N169" i="5"/>
  <c r="L169" i="5"/>
  <c r="O169" i="5" s="1"/>
  <c r="O168" i="5"/>
  <c r="O167" i="5"/>
  <c r="O166" i="5"/>
  <c r="O165" i="5"/>
  <c r="N164" i="5"/>
  <c r="M164" i="5"/>
  <c r="L164" i="5"/>
  <c r="O164" i="5" s="1"/>
  <c r="N163" i="5"/>
  <c r="O162" i="5"/>
  <c r="M162" i="5"/>
  <c r="O161" i="5"/>
  <c r="O160" i="5"/>
  <c r="N159" i="5"/>
  <c r="M159" i="5"/>
  <c r="L159" i="5"/>
  <c r="O159" i="5" s="1"/>
  <c r="N158" i="5"/>
  <c r="N157" i="5"/>
  <c r="O156" i="5"/>
  <c r="M156" i="5"/>
  <c r="O155" i="5"/>
  <c r="M155" i="5"/>
  <c r="O154" i="5"/>
  <c r="M154" i="5"/>
  <c r="O153" i="5"/>
  <c r="M153" i="5"/>
  <c r="N152" i="5"/>
  <c r="L152" i="5"/>
  <c r="O152" i="5" s="1"/>
  <c r="N151" i="5"/>
  <c r="L151" i="5"/>
  <c r="O151" i="5" s="1"/>
  <c r="O150" i="5"/>
  <c r="N149" i="5"/>
  <c r="M149" i="5" s="1"/>
  <c r="L149" i="5"/>
  <c r="N148" i="5"/>
  <c r="M148" i="5" s="1"/>
  <c r="L148" i="5"/>
  <c r="O147" i="5"/>
  <c r="O146" i="5"/>
  <c r="N146" i="5"/>
  <c r="L146" i="5"/>
  <c r="M146" i="5" s="1"/>
  <c r="O145" i="5"/>
  <c r="N144" i="5"/>
  <c r="L144" i="5"/>
  <c r="O144" i="5" s="1"/>
  <c r="O142" i="5"/>
  <c r="N141" i="5"/>
  <c r="M141" i="5"/>
  <c r="L141" i="5"/>
  <c r="O141" i="5" s="1"/>
  <c r="N140" i="5"/>
  <c r="M140" i="5"/>
  <c r="L140" i="5"/>
  <c r="O140" i="5" s="1"/>
  <c r="O139" i="5"/>
  <c r="M139" i="5"/>
  <c r="N138" i="5"/>
  <c r="O138" i="5" s="1"/>
  <c r="M138" i="5"/>
  <c r="L138" i="5"/>
  <c r="O137" i="5"/>
  <c r="M137" i="5"/>
  <c r="N136" i="5"/>
  <c r="L136" i="5"/>
  <c r="O136" i="5" s="1"/>
  <c r="L135" i="5"/>
  <c r="O134" i="5"/>
  <c r="N133" i="5"/>
  <c r="N132" i="5" s="1"/>
  <c r="M133" i="5"/>
  <c r="L133" i="5"/>
  <c r="O133" i="5" s="1"/>
  <c r="L132" i="5"/>
  <c r="O129" i="5"/>
  <c r="N128" i="5"/>
  <c r="O128" i="5" s="1"/>
  <c r="M128" i="5"/>
  <c r="L128" i="5"/>
  <c r="O127" i="5"/>
  <c r="O126" i="5"/>
  <c r="O125" i="5"/>
  <c r="N124" i="5"/>
  <c r="N123" i="5" s="1"/>
  <c r="M124" i="5"/>
  <c r="M123" i="5" s="1"/>
  <c r="L124" i="5"/>
  <c r="O124" i="5" s="1"/>
  <c r="L123" i="5"/>
  <c r="O122" i="5"/>
  <c r="O121" i="5"/>
  <c r="O120" i="5"/>
  <c r="N120" i="5"/>
  <c r="L120" i="5"/>
  <c r="O119" i="5"/>
  <c r="O118" i="5"/>
  <c r="N117" i="5"/>
  <c r="L117" i="5"/>
  <c r="O117" i="5" s="1"/>
  <c r="O116" i="5"/>
  <c r="N116" i="5"/>
  <c r="M116" i="5"/>
  <c r="L116" i="5"/>
  <c r="O115" i="5"/>
  <c r="O114" i="5"/>
  <c r="N114" i="5"/>
  <c r="M114" i="5"/>
  <c r="O113" i="5"/>
  <c r="N113" i="5"/>
  <c r="M113" i="5" s="1"/>
  <c r="L113" i="5"/>
  <c r="O112" i="5"/>
  <c r="N111" i="5"/>
  <c r="L111" i="5"/>
  <c r="O111" i="5" s="1"/>
  <c r="N110" i="5"/>
  <c r="L110" i="5"/>
  <c r="O110" i="5" s="1"/>
  <c r="N109" i="5"/>
  <c r="O108" i="5"/>
  <c r="O107" i="5"/>
  <c r="O106" i="5"/>
  <c r="O105" i="5"/>
  <c r="O104" i="5"/>
  <c r="N103" i="5"/>
  <c r="N102" i="5" s="1"/>
  <c r="M102" i="5" s="1"/>
  <c r="M103" i="5"/>
  <c r="L103" i="5"/>
  <c r="O103" i="5" s="1"/>
  <c r="L102" i="5"/>
  <c r="O102" i="5" s="1"/>
  <c r="O101" i="5"/>
  <c r="M101" i="5"/>
  <c r="O100" i="5"/>
  <c r="M100" i="5"/>
  <c r="O99" i="5"/>
  <c r="N98" i="5"/>
  <c r="M98" i="5" s="1"/>
  <c r="L98" i="5"/>
  <c r="L97" i="5"/>
  <c r="L96" i="5"/>
  <c r="O95" i="5"/>
  <c r="O94" i="5"/>
  <c r="N94" i="5"/>
  <c r="M94" i="5"/>
  <c r="L94" i="5"/>
  <c r="O93" i="5"/>
  <c r="N93" i="5"/>
  <c r="M93" i="5"/>
  <c r="L93" i="5"/>
  <c r="O92" i="5"/>
  <c r="N91" i="5"/>
  <c r="L91" i="5"/>
  <c r="O91" i="5" s="1"/>
  <c r="N90" i="5"/>
  <c r="O89" i="5"/>
  <c r="M88" i="5"/>
  <c r="M87" i="5" s="1"/>
  <c r="M86" i="5" s="1"/>
  <c r="O87" i="5"/>
  <c r="N87" i="5"/>
  <c r="O86" i="5"/>
  <c r="N86" i="5"/>
  <c r="L86" i="5"/>
  <c r="O85" i="5"/>
  <c r="M85" i="5"/>
  <c r="M82" i="5" s="1"/>
  <c r="O84" i="5"/>
  <c r="O83" i="5"/>
  <c r="O82" i="5"/>
  <c r="N82" i="5"/>
  <c r="L82" i="5"/>
  <c r="O81" i="5"/>
  <c r="N81" i="5"/>
  <c r="M81" i="5" s="1"/>
  <c r="L81" i="5"/>
  <c r="L80" i="5" s="1"/>
  <c r="N80" i="5"/>
  <c r="N79" i="5"/>
  <c r="O78" i="5"/>
  <c r="M78" i="5"/>
  <c r="N77" i="5"/>
  <c r="M77" i="5"/>
  <c r="L77" i="5"/>
  <c r="O77" i="5" s="1"/>
  <c r="N76" i="5"/>
  <c r="M76" i="5"/>
  <c r="L76" i="5"/>
  <c r="O76" i="5" s="1"/>
  <c r="O75" i="5"/>
  <c r="N74" i="5"/>
  <c r="O74" i="5" s="1"/>
  <c r="L74" i="5"/>
  <c r="N72" i="5"/>
  <c r="N71" i="5" s="1"/>
  <c r="L71" i="5"/>
  <c r="L70" i="5"/>
  <c r="O69" i="5"/>
  <c r="O67" i="5"/>
  <c r="N67" i="5"/>
  <c r="N66" i="5"/>
  <c r="L66" i="5"/>
  <c r="O66" i="5" s="1"/>
  <c r="O65" i="5"/>
  <c r="O64" i="5"/>
  <c r="N62" i="5"/>
  <c r="M62" i="5" s="1"/>
  <c r="L61" i="5"/>
  <c r="L60" i="5"/>
  <c r="L54" i="5" s="1"/>
  <c r="O59" i="5"/>
  <c r="O58" i="5"/>
  <c r="N56" i="5"/>
  <c r="M56" i="5" s="1"/>
  <c r="M55" i="5" s="1"/>
  <c r="M54" i="5" s="1"/>
  <c r="L55" i="5"/>
  <c r="O53" i="5"/>
  <c r="O52" i="5"/>
  <c r="O50" i="5"/>
  <c r="N50" i="5"/>
  <c r="M50" i="5"/>
  <c r="N49" i="5"/>
  <c r="O49" i="5" s="1"/>
  <c r="M49" i="5"/>
  <c r="L49" i="5"/>
  <c r="N48" i="5"/>
  <c r="O48" i="5" s="1"/>
  <c r="L48" i="5"/>
  <c r="O47" i="5"/>
  <c r="N46" i="5"/>
  <c r="O46" i="5" s="1"/>
  <c r="M46" i="5"/>
  <c r="L46" i="5"/>
  <c r="O45" i="5"/>
  <c r="O44" i="5"/>
  <c r="N44" i="5"/>
  <c r="M44" i="5"/>
  <c r="L44" i="5"/>
  <c r="O43" i="5"/>
  <c r="N42" i="5"/>
  <c r="M42" i="5"/>
  <c r="L42" i="5"/>
  <c r="O42" i="5" s="1"/>
  <c r="O41" i="5"/>
  <c r="N40" i="5"/>
  <c r="M40" i="5"/>
  <c r="M39" i="5" s="1"/>
  <c r="M38" i="5" s="1"/>
  <c r="L40" i="5"/>
  <c r="O40" i="5" s="1"/>
  <c r="N36" i="5"/>
  <c r="O36" i="5" s="1"/>
  <c r="M36" i="5"/>
  <c r="M35" i="5"/>
  <c r="N32" i="5"/>
  <c r="O32" i="5" s="1"/>
  <c r="M32" i="5"/>
  <c r="O31" i="5"/>
  <c r="O30" i="5"/>
  <c r="O29" i="5"/>
  <c r="O28" i="5"/>
  <c r="N28" i="5"/>
  <c r="M28" i="5" s="1"/>
  <c r="M22" i="5" s="1"/>
  <c r="O27" i="5"/>
  <c r="O23" i="5"/>
  <c r="N23" i="5"/>
  <c r="N22" i="5"/>
  <c r="N21" i="5" s="1"/>
  <c r="L22" i="5"/>
  <c r="O22" i="5" s="1"/>
  <c r="L21" i="5"/>
  <c r="O21" i="5" s="1"/>
  <c r="O80" i="5" l="1"/>
  <c r="L79" i="5"/>
  <c r="O79" i="5" s="1"/>
  <c r="M132" i="5"/>
  <c r="M21" i="5"/>
  <c r="M80" i="5"/>
  <c r="M79" i="5" s="1"/>
  <c r="O132" i="5"/>
  <c r="N70" i="5"/>
  <c r="O71" i="5"/>
  <c r="O123" i="5"/>
  <c r="O135" i="5"/>
  <c r="N97" i="5"/>
  <c r="L109" i="5"/>
  <c r="L158" i="5"/>
  <c r="L163" i="5"/>
  <c r="N39" i="5"/>
  <c r="N38" i="5" s="1"/>
  <c r="O56" i="5"/>
  <c r="N61" i="5"/>
  <c r="M110" i="5"/>
  <c r="O148" i="5"/>
  <c r="M151" i="5"/>
  <c r="M150" i="5" s="1"/>
  <c r="O72" i="5"/>
  <c r="L90" i="5"/>
  <c r="O90" i="5" s="1"/>
  <c r="N135" i="5"/>
  <c r="N55" i="5"/>
  <c r="O62" i="5"/>
  <c r="O98" i="5"/>
  <c r="M111" i="5"/>
  <c r="M136" i="5"/>
  <c r="M135" i="5" s="1"/>
  <c r="L143" i="5"/>
  <c r="O149" i="5"/>
  <c r="M152" i="5"/>
  <c r="M169" i="5"/>
  <c r="L39" i="5"/>
  <c r="N143" i="5"/>
  <c r="L38" i="5" l="1"/>
  <c r="O39" i="5"/>
  <c r="L131" i="5"/>
  <c r="O143" i="5"/>
  <c r="O163" i="5"/>
  <c r="M163" i="5"/>
  <c r="N54" i="5"/>
  <c r="N60" i="5"/>
  <c r="O60" i="5" s="1"/>
  <c r="M61" i="5"/>
  <c r="O158" i="5"/>
  <c r="M158" i="5"/>
  <c r="M157" i="5" s="1"/>
  <c r="M131" i="5" s="1"/>
  <c r="M130" i="5" s="1"/>
  <c r="L157" i="5"/>
  <c r="O157" i="5" s="1"/>
  <c r="O109" i="5"/>
  <c r="M109" i="5"/>
  <c r="M20" i="5" s="1"/>
  <c r="O55" i="5"/>
  <c r="M143" i="5"/>
  <c r="M97" i="5"/>
  <c r="M96" i="5" s="1"/>
  <c r="N96" i="5"/>
  <c r="O96" i="5" s="1"/>
  <c r="O97" i="5"/>
  <c r="M70" i="5"/>
  <c r="O70" i="5"/>
  <c r="N131" i="5"/>
  <c r="N130" i="5" s="1"/>
  <c r="O61" i="5"/>
  <c r="M18" i="5" l="1"/>
  <c r="N20" i="5"/>
  <c r="N18" i="5" s="1"/>
  <c r="O54" i="5"/>
  <c r="L130" i="5"/>
  <c r="O130" i="5" s="1"/>
  <c r="O131" i="5"/>
  <c r="O38" i="5"/>
  <c r="L20" i="5"/>
  <c r="L18" i="5" l="1"/>
  <c r="O18" i="5" s="1"/>
  <c r="O20" i="5"/>
  <c r="D20" i="10" l="1"/>
  <c r="C20" i="10"/>
  <c r="C29" i="10" s="1"/>
  <c r="E19" i="10"/>
  <c r="C16" i="10"/>
  <c r="C14" i="10"/>
  <c r="F7" i="10"/>
  <c r="D7" i="10"/>
  <c r="C32" i="10" s="1"/>
  <c r="C7" i="10"/>
  <c r="D5" i="10"/>
  <c r="E20" i="10" l="1"/>
  <c r="D29" i="10"/>
  <c r="E29" i="10" s="1"/>
  <c r="D6" i="10"/>
  <c r="F6" i="10"/>
  <c r="D32" i="10" l="1"/>
  <c r="C5" i="10"/>
  <c r="C6" i="10" l="1"/>
  <c r="C12" i="10"/>
  <c r="D13" i="10" l="1"/>
  <c r="D14" i="10"/>
  <c r="D15" i="10"/>
  <c r="D16" i="10"/>
</calcChain>
</file>

<file path=xl/sharedStrings.xml><?xml version="1.0" encoding="utf-8"?>
<sst xmlns="http://schemas.openxmlformats.org/spreadsheetml/2006/main" count="4335" uniqueCount="1140">
  <si>
    <t>695</t>
  </si>
  <si>
    <t>010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</si>
  <si>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</si>
  <si>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659</t>
  </si>
  <si>
    <t>Прочие безвозмездные поступления от негосударственных организаций в бюджеты сельских поселений</t>
  </si>
  <si>
    <t>658</t>
  </si>
  <si>
    <t>657</t>
  </si>
  <si>
    <t>601</t>
  </si>
  <si>
    <t>Прочие межбюджетные трансферты, передаваемые бюджетам  сельских поселений (на устройство плоскостных спортивных сооружений в сельской местности в рамках подпрограммы «Развитие массовой физической культуры и спорта» государственной программы Красноярского края «Развитие физической культуры и спорта»)</t>
  </si>
  <si>
    <t>Прочие межбюджетные трансферты, передаваемые бюджетам</t>
  </si>
  <si>
    <t>Иные межбюджетные трансферты</t>
  </si>
  <si>
    <t>Субвенции бюджетам сельских поселений на государственную регистрацию актов гражданского состояния</t>
  </si>
  <si>
    <t>Дотации бюджетам сельских поселений на выравнивание бюджетной обеспеченности из бюджетов муниципальных районов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</si>
  <si>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</si>
  <si>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бюджетной системы Российской Федерации</t>
  </si>
  <si>
    <t>БЕЗВОЗМЕЗДНЫЕ ПОСТУПЛЕНИЯ</t>
  </si>
  <si>
    <t>Прочие неналоговые доходы бюджетов сельских поселений</t>
  </si>
  <si>
    <t>Прочие неналоговые доходы</t>
  </si>
  <si>
    <t>Невыясненные поступления, зачисляемые в бюджеты сельских поселений</t>
  </si>
  <si>
    <t>Невыясненные поступления</t>
  </si>
  <si>
    <t>ПРОЧИЕ НЕНАЛОГОВЫЕ ДОХОДЫ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</si>
  <si>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</si>
  <si>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Административные штрафы, установленные законами субъектов Российской Федерации об административных правонарушениях</t>
  </si>
  <si>
    <t>ШТРАФЫ, САНКЦИИ, ВОЗМЕЩЕНИЕ УЩЕРБА</t>
  </si>
  <si>
    <t>Прочие доходы от компенсации затрат бюджетов сельских поселений</t>
  </si>
  <si>
    <t>Доходы от компенсации затрат государства</t>
  </si>
  <si>
    <t>Прочие доходы от оказания платных услуг (работ) получателями средств бюджетов сельских поселений</t>
  </si>
  <si>
    <t>Прочие доходы от оказания платных услуг (работ)</t>
  </si>
  <si>
    <t>ДОХОДЫ ОТ ОКАЗАНИЯ ПЛАТНЫХ УСЛУГ И КОМПЕНСАЦИИ ЗАТРАТ ГОСУДАРСТВА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</si>
  <si>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</si>
  <si>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</si>
  <si>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</si>
  <si>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</si>
  <si>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</si>
  <si>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ИСПОЛЬЗОВАНИЯ ИМУЩЕСТВА, НАХОДЯЩЕГОСЯ В ГОСУДАРСТВЕННОЙ И МУНИЦИПАЛЬНОЙ СОБСТВЕННОСТИ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</si>
  <si>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</si>
  <si>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</si>
  <si>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</t>
  </si>
  <si>
    <t>182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</si>
  <si>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</si>
  <si>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</si>
  <si>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</si>
  <si>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</si>
  <si>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</t>
  </si>
  <si>
    <t>Земельный налог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</si>
  <si>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</si>
  <si>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</si>
  <si>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</si>
  <si>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Налог на имущество физических лиц</t>
  </si>
  <si>
    <t>НАЛОГИ НА ИМУЩЕСТВО</t>
  </si>
  <si>
    <t>Единый сельскохозяйственный налог (пени по соответствующему платежу)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</si>
  <si>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</si>
  <si>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</t>
  </si>
  <si>
    <t>НАЛОГИ НА СОВОКУПНЫЙ ДОХОД</t>
  </si>
  <si>
    <t>100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</si>
  <si>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</si>
  <si>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</si>
  <si>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</si>
  <si>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</si>
  <si>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Акцизы по подакцизным товарам (продукции), производимым на территории Российской Федерации</t>
  </si>
  <si>
    <t>НАЛОГИ НА ТОВАРЫ (РАБОТЫ, УСЛУГИ), РЕАЛИЗУЕМЫЕ НА ТЕРРИТОРИИ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</si>
  <si>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</si>
  <si>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</si>
  <si>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</si>
  <si>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</si>
  <si>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</si>
  <si>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</si>
  <si>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</t>
  </si>
  <si>
    <t>НАЛОГИ НА ПРИБЫЛЬ, ДОХОДЫ</t>
  </si>
  <si>
    <t>НАЛОГОВЫЕ И НЕНАЛОГОВЫЕ ДОХОДЫ</t>
  </si>
  <si>
    <t xml:space="preserve">     в том числе:</t>
  </si>
  <si>
    <t>Доходы бюджета - всего</t>
  </si>
  <si>
    <t>Неисполненные назначения</t>
  </si>
  <si>
    <t>Исполнено</t>
  </si>
  <si>
    <t>Утвержденные бюджетные назначения</t>
  </si>
  <si>
    <t>Код дохода по бюджетной классификации</t>
  </si>
  <si>
    <t>Код строки</t>
  </si>
  <si>
    <t>04653417</t>
  </si>
  <si>
    <t>по ОКТМО</t>
  </si>
  <si>
    <t>Глава по БК</t>
  </si>
  <si>
    <t/>
  </si>
  <si>
    <t>по ОКПО</t>
  </si>
  <si>
    <t>Дата</t>
  </si>
  <si>
    <t>0503117</t>
  </si>
  <si>
    <t>Форма по ОКУД</t>
  </si>
  <si>
    <t>КОДЫ</t>
  </si>
  <si>
    <t>ОТЧЕТ ОБ ИСПОЛНЕНИИ БЮДЖЕТА</t>
  </si>
  <si>
    <t>120</t>
  </si>
  <si>
    <t>240</t>
  </si>
  <si>
    <t>0100</t>
  </si>
  <si>
    <t>110</t>
  </si>
  <si>
    <t>631</t>
  </si>
  <si>
    <t>1000</t>
  </si>
  <si>
    <t>Возмещение убытков от эксплуатации общественных бань</t>
  </si>
  <si>
    <t>0200</t>
  </si>
  <si>
    <t>Наименование</t>
  </si>
  <si>
    <t>02280587</t>
  </si>
  <si>
    <t xml:space="preserve">финансового органа: </t>
  </si>
  <si>
    <t>Финансовый отдел Администрации сельского поселения Караул муниципального образования "Сельское поселение Караул"</t>
  </si>
  <si>
    <t>Наименование публично-правового образования:</t>
  </si>
  <si>
    <t>Бюджет сельского поселения Караул Таймырского Долгано-Ненецкого муниципального района</t>
  </si>
  <si>
    <t>Единица измерения: руб.</t>
  </si>
  <si>
    <t>383</t>
  </si>
  <si>
    <t>1. ДОХОДЫ БЮДЖЕТА</t>
  </si>
  <si>
    <t xml:space="preserve"> Наименование показателя</t>
  </si>
  <si>
    <t>Наименование кода группы, подгруппы, статьи, подстатьи, элемента, подвида доходов, классификации сектора государственного управления, относящихся к доходам бюджетов</t>
  </si>
  <si>
    <t>4</t>
  </si>
  <si>
    <t>6</t>
  </si>
  <si>
    <t>X</t>
  </si>
  <si>
    <t>000</t>
  </si>
  <si>
    <t>1</t>
  </si>
  <si>
    <t>00</t>
  </si>
  <si>
    <t>0000</t>
  </si>
  <si>
    <t>01</t>
  </si>
  <si>
    <t>02</t>
  </si>
  <si>
    <t>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</si>
  <si>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</si>
  <si>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</si>
  <si>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</si>
  <si>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</si>
  <si>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</si>
  <si>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</si>
  <si>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с доходов, облагаемых по налоговой ставке, установленной пунктом 1 статьи 224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</si>
  <si>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</si>
  <si>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с доходов, облагаемых по налоговой ставке, установленной пунктом 1 статьи 224 Налогового кодекса Российской Федерации, за исключением доходов, полученных физическими лицами, зарегистрированными в качестве индивидуальных пред</t>
  </si>
  <si>
    <t>03</t>
  </si>
  <si>
    <t>230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</si>
  <si>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</si>
  <si>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231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</si>
  <si>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</si>
  <si>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241</t>
  </si>
  <si>
    <t>250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</si>
  <si>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</si>
  <si>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251</t>
  </si>
  <si>
    <t>260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</si>
  <si>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</si>
  <si>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261</t>
  </si>
  <si>
    <t>05</t>
  </si>
  <si>
    <t xml:space="preserve">Единый сельскохозяйственный налог </t>
  </si>
  <si>
    <t>2100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</si>
  <si>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</si>
  <si>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3000</t>
  </si>
  <si>
    <t>06</t>
  </si>
  <si>
    <t>030</t>
  </si>
  <si>
    <t>10</t>
  </si>
  <si>
    <t>Налог на доходы физических лиц с доходов, полученных физическими лицами, не являющимися налоговыми резидентами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</si>
  <si>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</si>
  <si>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Земельный налог с организаций, обладающих земельным участком, расположенным в границах сельских  поселений</t>
  </si>
  <si>
    <t>Земельный налог с физических лиц, обладающих земельным участком, расположенным в границах сельских поселений  (суммы денежных взысканий (штрафов) по соответствующему платежу согласно законодательству Российской Федерации)</t>
  </si>
  <si>
    <t>040</t>
  </si>
  <si>
    <t>Земельный налог с физических лиц, обладающих земельным участком, расположенным в границах сельских  поселений</t>
  </si>
  <si>
    <t>08</t>
  </si>
  <si>
    <t>Единый сельскохозяйственный налог (за налоговые периоды, истекшие до 1 января 2011 года)</t>
  </si>
  <si>
    <t>04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</si>
  <si>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</si>
  <si>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020</t>
  </si>
  <si>
    <t>ЗАДОЛЖЕННОСТЬ И ПЕРЕРАСЧЕТЫ ПО ОТМЕНЕННЫМ НАЛОГАМ, СБОРАМ И ИНЫМ ОБЯЗАТЕЛЬНЫМ ПЛАТЕЖАМ</t>
  </si>
  <si>
    <t>09</t>
  </si>
  <si>
    <t>Налог на прибыль организаций, зачислявшийся до 1 января 2005 года в местные бюджеты</t>
  </si>
  <si>
    <t xml:space="preserve">Налоги на имущество </t>
  </si>
  <si>
    <t>Земельный налог (по обязательствам, возникшим до 1 января 2006 года)</t>
  </si>
  <si>
    <t>050</t>
  </si>
  <si>
    <t>Земельный налог (по обязательствам, возникшим до        1 января 2006 года), мобилизуемый на территориях поселений</t>
  </si>
  <si>
    <t>11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</si>
  <si>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</si>
  <si>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</si>
  <si>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267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</si>
  <si>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</si>
  <si>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</si>
  <si>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 муниципального района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</si>
  <si>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муниципального района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</si>
  <si>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муниципального района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</si>
  <si>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</si>
  <si>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</si>
  <si>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035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</si>
  <si>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</si>
  <si>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 (сумма платежа (перерасчеты, недоимка и задолженность по соответствующему платежу, в том числе по отмененному)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</si>
  <si>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автономных учреждений)</t>
  </si>
  <si>
    <t>Платежи от государственных и муниципальных унитарных предприятий</t>
  </si>
  <si>
    <t>07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</si>
  <si>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</si>
  <si>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поселениями</t>
  </si>
  <si>
    <t>015</t>
  </si>
  <si>
    <t>045</t>
  </si>
  <si>
    <t>ДОХОДЫ ОТ ОКАЗАНИЯ ПЛАТНЫХ УСЛУГ   И КОМПЕНСАЦИИ ЗАТРАТ ГОСУДАРСТВА</t>
  </si>
  <si>
    <t>13</t>
  </si>
  <si>
    <t xml:space="preserve">Доходы от оказания платных услуг (работ) </t>
  </si>
  <si>
    <t>130</t>
  </si>
  <si>
    <t>990</t>
  </si>
  <si>
    <t>Прочие доходы от оказания платных услуг (работ) получателями средств бюджетов поселений</t>
  </si>
  <si>
    <t>995</t>
  </si>
  <si>
    <t>Прочие доходы от оказания платных услуг получателями средств бюджетов поселений и компенсации затрат бюджетов поселений</t>
  </si>
  <si>
    <t xml:space="preserve">Прочие доходы от компенсации затрат государства </t>
  </si>
  <si>
    <t>ДОХОДЫ ОТ ПРОДАЖИ МАТЕРИАЛЬНЫХ И НЕМАТЕРИАЛЬНЫХ АКТИВОВ</t>
  </si>
  <si>
    <t>14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</si>
  <si>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</si>
  <si>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</si>
  <si>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</si>
  <si>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</si>
  <si>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410</t>
  </si>
  <si>
    <t>Доходы от продажи земельных участков, находящихся в  государственной и муниципальной собственности</t>
  </si>
  <si>
    <t>430</t>
  </si>
  <si>
    <t>Доходы, получаемые в виде арендной платы за
земельные участки, государственная собственность на
которые не разграничена и которые расположены в
границах сельских поселений муниципального района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</si>
  <si>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</si>
  <si>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013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</si>
  <si>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</si>
  <si>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16</t>
  </si>
  <si>
    <t>140</t>
  </si>
  <si>
    <t>161</t>
  </si>
  <si>
    <t>6000</t>
  </si>
  <si>
    <t>Прочие поступления от денежных взысканий (штрафов) и иных сумм в возмещение ущерба</t>
  </si>
  <si>
    <t>90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</si>
  <si>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</si>
  <si>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Прочие поступления от денежных взысканий (штрафов) и иных сумм в возмещение ущерба, зачисляемые в бюджеты поселения</t>
  </si>
  <si>
    <t>7000</t>
  </si>
  <si>
    <t>17</t>
  </si>
  <si>
    <t>2</t>
  </si>
  <si>
    <t>Прочие доходы от оказания платных услуг и компенсации затрат государства</t>
  </si>
  <si>
    <t>Безвозмездные поступления от других бюджетов бюджетной системы Российской Федерации</t>
  </si>
  <si>
    <t>Субсидии бюджетам субъектов Российской Федерации и муниципальных образований (межбюджетные субсидии)</t>
  </si>
  <si>
    <t>Доходы от реализации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</si>
  <si>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Субсидии бюджетам на комплектование книжных фондов библиотек муниципальных образований и государственных библиотек городов Москвы и Санкт-Петербурга</t>
  </si>
  <si>
    <t>Доходы от реализации имущества, находящегося в собственности поселений (за исключением имущества муниципальных автономных учреждений, а также имущества муниципальных унитарных предприятий, в том числе казенных), в части реализации основных средств по указ</t>
  </si>
  <si>
    <t>Субсидии бюджетам поселений на комплектование книжных фондов библиотек муниципальных образований</t>
  </si>
  <si>
    <t>Доходы от реализации иного имущества, находящегося в собственности поселений (за исключением имущества муниципальных автономных учреждений, а также имущества муниципальных унитарных предприятий, в том числе казенных), в части реализации основных средств п</t>
  </si>
  <si>
    <t>Прочие субсидии</t>
  </si>
  <si>
    <t>999</t>
  </si>
  <si>
    <t>Доходы от  продажи  земельных  участков, находящихся    в    государственной и муниципальной собственности (за исключением земельных участков бюджетных и автономных учреждений)</t>
  </si>
  <si>
    <t>Прочие субсидии бюджетам поселений, в т.ч.</t>
  </si>
  <si>
    <t>Субсидии на частичное финансирование (возмещение) расходов на дополнительное повышение размеров оплаты труда работников бюджетной сферы края с 1 января 2009 года</t>
  </si>
  <si>
    <t>Субсидии на частичное финансирование (возмещение) расходов на дополнительное повышение размеров оплаты труда депутатов, выборных должностных лиц местного самоуправления, осуществляющих свои полномочия на постоянной основе, лиц, замещающих иные муниципальн</t>
  </si>
  <si>
    <t>Субвенции бюджетам бюджетной системы Российской
Федерации</t>
  </si>
  <si>
    <t>Денежные    взыскания    (штрафы)    за  нарушение  законодательства  Российской Федерации  о  размещении   заказов   на поставки  товаров, выполнение   работ, оказание услуг для нужд поселений</t>
  </si>
  <si>
    <t>Субвенции бюджетам на осуществление первичного
воинского учета на территориях, где отсутствуют
военные комиссариаты</t>
  </si>
  <si>
    <t>Субвенции бюджетам на государственную
регистрацию актов гражданского состояния</t>
  </si>
  <si>
    <t>35</t>
  </si>
  <si>
    <t>930</t>
  </si>
  <si>
    <t xml:space="preserve">Субвенции местным бюджетам на выполнение передаваемых полномочий субъектов Российской Федерации </t>
  </si>
  <si>
    <t>024</t>
  </si>
  <si>
    <t>Прочие неналоговые доходы бюджетов поселений</t>
  </si>
  <si>
    <t>Субвенции бюджетам поселений на выполнение передаваемых полномочий субъектов Российской Федерации</t>
  </si>
  <si>
    <t>Субвенции на предоставление субсидий в качестве помощи для оплаты жилья и коммунальных услуг отдельным категориям граждан</t>
  </si>
  <si>
    <t>0660</t>
  </si>
  <si>
    <t xml:space="preserve">Прочие субвенции </t>
  </si>
  <si>
    <t>Прочие субвенции бюджетам поселений, в т.ч.</t>
  </si>
  <si>
    <t>Дотации бюджетам субъектов Российской Федерации
и муниципальных образований</t>
  </si>
  <si>
    <t>Субвенции на реализацию Закона Таймырского (Долгано-Ненецкого) автономного округа от 27 декабря 2004 года № 349 "О возмещении расходов на предоставление льгот по оплате жилья и коммунальных услуг отдельным категориям граждан, работающим и проживающим в се</t>
  </si>
  <si>
    <t>Дотации на выравнивание бюджетной обеспеченности</t>
  </si>
  <si>
    <t>Субвенции на реализацию Закона Таймырского (Долгано-Ненецкого) автономного округа от 27 декабря 2004 года № 348-ОкЗ «Об оказании мер социальной поддержки квалифицированным специалистам, проживающим и работающим в сельской местности, поселках городского ти</t>
  </si>
  <si>
    <t>Дотации бюджетам поселений на выравнивание бюджетной обеспеченности</t>
  </si>
  <si>
    <t>Субвенции на реализацию полномочий органов местного самоуправления Таймырского Долгано-Ненецкого муниципального района по организации предоставления дополнительного образования в соответствии с заключенными соглашениями</t>
  </si>
  <si>
    <t>Субвенции бюджетам поселений на государственную
регистрацию актов гражданского состояния</t>
  </si>
  <si>
    <t>40</t>
  </si>
  <si>
    <t>Межбюджетные трансферты, передаваемые бюджетам
для компенсации дополнительных расходов, возникших
в результате решений, принятых органами власти
другого уровня</t>
  </si>
  <si>
    <t>Межбюджетные трансферты, передаваемые бюджетам
поселений для компенсации дополнительных расходов,
возникших в результате решений, принятых органами
власти другого уровня, в т.ч.:</t>
  </si>
  <si>
    <t>Субвенции бюджетам субъектов Российской
Федерации и муниципальных образований</t>
  </si>
  <si>
    <t>Межбюджетные трансферты, передаваемые бюджетам
муниципальных образований на осуществление части
полномочий по решению вопросов местного значения в
соответствии с заключенными соглашениями</t>
  </si>
  <si>
    <t>014</t>
  </si>
  <si>
    <t>Межбюджетные трансферты, передаваемые бюджетам
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</si>
  <si>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Субвенции бюджетам поселений на государственную регистрацию актов гражданского состояния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</si>
  <si>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(на реализацию полномочий органов местного самоуправления Таймырского Долгано-Ненецкого муниципального района по организации предоставления дополнительного образования в соответствии с заключенными соглашениями с сельскими поселениями)</t>
  </si>
  <si>
    <t>0002</t>
  </si>
  <si>
    <t>0004</t>
  </si>
  <si>
    <t>0005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</si>
  <si>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(на реализацию полномочий органов местного самоуправления Таймырского Долгано-Ненецкого муниципального района по организации библиотечного обслуживания населения, комплектованию и обеспечению сохранности библиотечных фондов библиотек поселений в соответствии с заключенными соглашениями с сельскими поселениями)</t>
  </si>
  <si>
    <t>0006</t>
  </si>
  <si>
    <t>Межбюджетные трансферты, передаваемые бюджетам на комплектование книжных фондов библиотек муниципальных образований и государственных библиотек городов Москвы и Санкт-Петербурга</t>
  </si>
  <si>
    <t>49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</si>
  <si>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</si>
  <si>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Межбюджетные трансферты, передаваемые бюджетам сельских поселений на комплектование книжных фондов библиотек муниципальных образований</t>
  </si>
  <si>
    <t>5519</t>
  </si>
  <si>
    <t xml:space="preserve">Прочие межбюджетные трансферты, передаваемые бюджетам сельских поселений </t>
  </si>
  <si>
    <t>Прочие межбюджетные трансферты, передаваемые бюджетам сельских поселений (иные межбюджетные трансферты бюджетам сельских поселений общего характера)</t>
  </si>
  <si>
    <t>0001</t>
  </si>
  <si>
    <t>Поддержка мер по обеспечению сбалансированности бюджетов поселений</t>
  </si>
  <si>
    <t>Благоустройство территорий городских и сельских поселений</t>
  </si>
  <si>
    <t>Паспортизация муниципального имущества</t>
  </si>
  <si>
    <t xml:space="preserve">Компенсация выпадающих доходов организаций жилищно-коммунального комплекса края, связанных с установлением Федеральной службой по тарифам предельных индексов изменения размера платы граждан за жилое помещение и предельных индексов изменения платы граждан </t>
  </si>
  <si>
    <t>Возмещение убытков по хлебопечению</t>
  </si>
  <si>
    <t>Завоз топливно-энергетических ресурсов для бюджетных учреждений с печным отоплением</t>
  </si>
  <si>
    <t>Подготовка документов территориального планирования</t>
  </si>
  <si>
    <t>Ремонт вертолетных площадок</t>
  </si>
  <si>
    <t>Ремонт административного здания в п. Караул</t>
  </si>
  <si>
    <t>Прочие межбюджетные трансферты, передаваемые бюджетам  сельских поселений  (на реализацию мероприятий муниципальной  программы «Развитие культуры и туризма в Таймырском Долгано-Ненецком муниципальном районе» сельских поселений)</t>
  </si>
  <si>
    <t>0003</t>
  </si>
  <si>
    <t>Иные межбюджетные трансферты на реализацию мероприятий в области дорожной деятельности вне границ населенного пункта в границах муниципального района</t>
  </si>
  <si>
    <t>Иные межбюджетные трансферты на комплектование фондов муниципальных библиотек края в рамках реализации долгосрочной целевой программы «Культура Красноярья» на 2010-2012 годы</t>
  </si>
  <si>
    <t>Иные межбюджетные трансферты на приобретение компьютерной техники для муниципальных библиотек сельских поселений и муниципальных учреждений культуры музейного типа</t>
  </si>
  <si>
    <t>Межбюджетные трансферты, передаваемые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соглашениями, в т.ч.</t>
  </si>
  <si>
    <t>Иные межбюджетные трансферты на приобретение и установку систем охранно-пожарной сигнализации и оповещения,  тревожной кнопки для муниципальных учреждений культуры и муниципальных образовательных учреждений в области культуры</t>
  </si>
  <si>
    <t>Иные межбюджетные трансферты на приобретение противопожарного оборудования для муниципальных учреждений культуры и муниципальных образовательных учреждений в области культуры</t>
  </si>
  <si>
    <t>Межбюджетные  трансферты,   передаваемые бюджетам   на   комплектование книжных фондов библиотек муниципальных образований и государственных  библиотек городов Москвы и Санкт-Петербурга</t>
  </si>
  <si>
    <t>Иные межбюджетные трансферты на проведение противопожарных мероприятий в муниципальных учреждениях культуры и муниципальных образовательных учреждениях в области культуры</t>
  </si>
  <si>
    <t>Межбюджетные трансферты, передаваемые бюджетам поселений на комплектование книжных фондов библиотек муниципальных образований</t>
  </si>
  <si>
    <t>Иные межбюджетные трансферты на подключение общедоступных библиотек Российской Федерации к сети Интернет и развитие системы библиотечного дела с учетом задачи расширения  информационных  технологий и оцифровки в рамках подпрограммы «Обеспечение условий реализации государственной программы и прочие мероприятия» государственной программы Красноярского края «Развитие культуры</t>
  </si>
  <si>
    <t>5146</t>
  </si>
  <si>
    <t>Иные межбюджетные трансферты на государственную поддержку муниципальных учреждений культуры в рамках подпрограммы "обеспечение условий реализации государственной программы и прочие мероприятия" государственной программы Красноярского края "Развитие культу</t>
  </si>
  <si>
    <t>5147</t>
  </si>
  <si>
    <t>Прочие межбюджетные трансферты, передаваемые бюджетам сельских поселений (по созданию и обеспечению деятельности административных комиссий сельских поселений)</t>
  </si>
  <si>
    <t>Иные межбюджетные трансферты на повышение размеров оплаты труда отдельным категориям работников бюджетной сферы Красноярского края по министерству финансов Красноярского края в рамках непрограммных расходов отдельных органов исполнительной власти</t>
  </si>
  <si>
    <t>1040</t>
  </si>
  <si>
    <t>Иные межбюджетные трансферты на повышение размеров оплаты труда работников бюджетной сферы Красноярского края с 1 января 2018 года на 4 процента по министерству финансов Красноярского края в рамках непрограммных расходов отдельных органов исполнительной власти</t>
  </si>
  <si>
    <t>1047</t>
  </si>
  <si>
    <t>Иные межбюджетные трансферты на расходы за счет субсидий на повышение минимальных размеров окладов (должностных окладов) ставок заработной платы работников бюджетной сферы края, которым предоставляются региональная выплата, и выплату заработной платы отдельным категориям работников бюджетной сферы края в части, соответствующей размерам заработной платы, в связи с повышением размеров их оплаты труда по министерству финансов Красноярского края в рамках непрограммных расходовотдельных органов исполнительной власти</t>
  </si>
  <si>
    <t>1023</t>
  </si>
  <si>
    <t>Прочие межбюджетные трансферты, передаваемые бюджетам сельских поселений (на частичное финансирование (возмещение) расходов на повышение с 1 октября 2020 года размеров оплаты труда отдельным категориям работников бюджетной сферы Красноярского края)</t>
  </si>
  <si>
    <t>1035</t>
  </si>
  <si>
    <t>150</t>
  </si>
  <si>
    <t>Прочие межбюджетные трансферты, передаваемые бюджетам сельских поселений (на частичное финансирование (возмещение) расходов на повышение с 1 июня 2020 года размеров оплаты труда отдельным категориям работников бюджетной сферы Красноярского края по министерству финансов Красноярского края в рамках непрограммных расходов отдельных органов исполнительной власти)</t>
  </si>
  <si>
    <t>1036</t>
  </si>
  <si>
    <t>Прочие межбюджетные трансферты, передаваемые бюджетам сельских поселений (на реализацию мероприятий, направленных на повышение безопасности дорожного движения, за счет средств дорожного фонда Красноярского края)</t>
  </si>
  <si>
    <t>1060</t>
  </si>
  <si>
    <t>Прочие межбюджетные трансферты, передаваемые бюджетам  сельских поселений (на государственную поддержку отрасли культуры)</t>
  </si>
  <si>
    <t>Прочие межбюджетные трансферты, передаваемые бюджетам  сельских поселений (на обеспечение первичных мер пожарной безопасности в рамках подпрограммы «Предупреждение, спасение, помощь населению края в чрезвычайных ситуациях» государственной программы Красноярского края «Защита от чрезвычайных ситуаций природного и техногенного характера и обеспечение безопасности населения»)</t>
  </si>
  <si>
    <t>7412</t>
  </si>
  <si>
    <t>7420</t>
  </si>
  <si>
    <t>Прочие межбюджетные трансферты, передаваемые бюджетам  сельских поселений (на комплектование книжных фондов библиотек муниципальных образований Красноярского края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туризма»)</t>
  </si>
  <si>
    <t>7488</t>
  </si>
  <si>
    <t xml:space="preserve">Прочие межбюджетные трансферты, передаваемые бюджетам поселений </t>
  </si>
  <si>
    <t>Прочие межбюджетные трансферты, передаваемые бюджетам  сельских поселений  (на содержание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системы»)</t>
  </si>
  <si>
    <t>7508</t>
  </si>
  <si>
    <t xml:space="preserve">Прочие межбюджетные трансферты, передаваемые бюджетам  сельских поселений (на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системы») </t>
  </si>
  <si>
    <t>7509</t>
  </si>
  <si>
    <t>Прочие межбюджетные трансферты, передаваемые бюджетам  сельских поселений (на реализацию проектов по благоустройству территорий сельских населенных пунктов и городских поселений с численностью населения на более 10000 человек, инициированных гражданами соответствующего населенного пункта, поселния, в рамках подпрограммы «Поддержка муниципальных проектов по благоустройству территорий и повышению активности населения в решении вопросов местного значения «государственной программы Красноярского края «Содействие развитию местного самоуправления»)</t>
  </si>
  <si>
    <t>7741</t>
  </si>
  <si>
    <t>Прочие межбюджетные трансферты, передаваемые бюджетам  сельских поселений (за содействие развитию налогового потенциала в рамках подпрограммы «Содействие развитию налогового потенциала муниципальных образований» государственной программы Красноярского края «Содействие развитию местного самоуправления»)</t>
  </si>
  <si>
    <t>7745</t>
  </si>
  <si>
    <t>Прочие межбюджетные трансферты, передаваемые бюджетам  сельских поселений (на реализацию проектов по решению вопросов местного значения сельских поселений в рамках подпрограммы «Поддержка муниципальных проектов по благоустройству территорий и повышению активности населения в решении вопросов местного значения» государственной программы Красноярского края «Содействие развитию местного самоуправления»)</t>
  </si>
  <si>
    <t>7749</t>
  </si>
  <si>
    <t xml:space="preserve">Предоставление государственными (муниципальными) организациями грантов для получателей средств бюджетов сельских поселений 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</si>
  <si>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</si>
  <si>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сельских поселений</t>
  </si>
  <si>
    <t>099</t>
  </si>
  <si>
    <t>Возврат остатков субсидий, субвенций и иных межбюджетных трансфертов, имеющих целевое назначение, прошлых лет</t>
  </si>
  <si>
    <t>19</t>
  </si>
  <si>
    <t>Иные межбюджетные трансферты на реализацию социокультурных проектов муниципальными учреждениями культуры и образовательными учреждениями в области культуры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</si>
  <si>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</si>
  <si>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60</t>
  </si>
  <si>
    <t>Иные межбюджетные трансферты по созданию и обеспечению деятельности административных комиссий</t>
  </si>
  <si>
    <t>Прочие межбюджетные трансферты, передаваемые бюджетам  сельских поселений (на осуществление дорожной деятельности в целях решения задач социально-экономического развития территорий за счет средств дорожного фонда Красноярского края в рамках подпрограммы "Дороги Красноярья" государственной программы Красноярского края "Развитие траснспортной системы")</t>
  </si>
  <si>
    <t>7395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</si>
  <si>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</si>
  <si>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</si>
  <si>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Субсидии бюджетам бюджетной системы Российской Федерации (межбюджетные субсидии)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</si>
  <si>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</si>
  <si>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</si>
  <si>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</si>
  <si>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</si>
  <si>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Прочие субсидии бюджетам сельских поселений</t>
  </si>
  <si>
    <t xml:space="preserve">Прочие субсидии бюджетам сельских поселений (на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системы») </t>
  </si>
  <si>
    <t>Безвозмездные поступления от государственных организаций в бюджеты поселений</t>
  </si>
  <si>
    <t>Прочие межбюджетные трансферты, передаваемые бюджетам сельских поселений (на финансовое обеспечение (возмещение) расходных обязательств муниципальных образований, связанных с увеличением с 01 июня 2022 года региональных выплат)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</si>
  <si>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</si>
  <si>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</si>
  <si>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1034</t>
  </si>
  <si>
    <t>Форма 0503117 с.2</t>
  </si>
  <si>
    <t>2. Расходы бюджета</t>
  </si>
  <si>
    <t>Наименование показателя</t>
  </si>
  <si>
    <t>КВСР</t>
  </si>
  <si>
    <t>КФСР</t>
  </si>
  <si>
    <t>КЦСР</t>
  </si>
  <si>
    <t>КВР</t>
  </si>
  <si>
    <t>Код расхода по бюджетной классификации</t>
  </si>
  <si>
    <t>Расходы бюджета - всего</t>
  </si>
  <si>
    <t>9600</t>
  </si>
  <si>
    <t>х</t>
  </si>
  <si>
    <t>пропустить</t>
  </si>
  <si>
    <t>Администрация сельского поселения Караул</t>
  </si>
  <si>
    <t>~#9600,#7900</t>
  </si>
  <si>
    <t>~</t>
  </si>
  <si>
    <t>601.0000.00.0.00.00000.000</t>
  </si>
  <si>
    <t>ОБЩЕГОСУДАРСТВЕННЫЕ ВОПРОСЫ</t>
  </si>
  <si>
    <t>601.0100.00.0.00.00000.000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</si>
  <si>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</si>
  <si>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</si>
  <si>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601.0102.00.0.00.00000.000</t>
  </si>
  <si>
    <t>Непрограммные расходы</t>
  </si>
  <si>
    <t>3000000000</t>
  </si>
  <si>
    <t>601.0102.30.0.00.00000.000</t>
  </si>
  <si>
    <t>Глава муниципального образования</t>
  </si>
  <si>
    <t>3000001010</t>
  </si>
  <si>
    <t>601.0102.30.0.00.01010.000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</si>
  <si>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</si>
  <si>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601.0102.30.0.00.01010.100</t>
  </si>
  <si>
    <t>Расходы на выплаты персоналу государственных (муниципальных) органов</t>
  </si>
  <si>
    <t>601.0102.30.0.00.01010.120</t>
  </si>
  <si>
    <t>Фонд оплаты труда государственных (муниципальных) органов</t>
  </si>
  <si>
    <t>121</t>
  </si>
  <si>
    <t>601.0102.30.0.00.01010.121</t>
  </si>
  <si>
    <t>-</t>
  </si>
  <si>
    <t>Иные выплаты персоналу государственных (муниципальных) органов, за исключением фонда оплаты труда</t>
  </si>
  <si>
    <t>122</t>
  </si>
  <si>
    <t>601.0102.30.0.00.01010.122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</si>
  <si>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</si>
  <si>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</si>
  <si>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601.0102.30.0.00.01010.129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</si>
  <si>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</si>
  <si>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</si>
  <si>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601.0104.00.0.00.00000.000</t>
  </si>
  <si>
    <t>601.0104.30.0.00.00000.000</t>
  </si>
  <si>
    <t>Центральный аппарат</t>
  </si>
  <si>
    <t>3000001060</t>
  </si>
  <si>
    <t>601.0104.30.0.00.01060.000</t>
  </si>
  <si>
    <t>601.0104.30.0.00.01060.100</t>
  </si>
  <si>
    <t>601.0104.30.0.00.01060.120</t>
  </si>
  <si>
    <t>601.0104.30.0.00.01060.121</t>
  </si>
  <si>
    <t>601.0104.30.0.00.01060.122</t>
  </si>
  <si>
    <t>601.0104.30.0.00.01060.129</t>
  </si>
  <si>
    <t>Закупка товаров, работ и услуг для обеспечения государственных (муниципальных) нужд</t>
  </si>
  <si>
    <t>200</t>
  </si>
  <si>
    <t>601.0104.30.0.00.01060.200</t>
  </si>
  <si>
    <t>Иные закупки товаров, работ и услуг для обеспечения государственных (муниципальных) нужд</t>
  </si>
  <si>
    <t>601.0104.30.0.00.01060.240</t>
  </si>
  <si>
    <t>Прочая закупка товаров, работ и услуг</t>
  </si>
  <si>
    <t>244</t>
  </si>
  <si>
    <t>601.0104.30.0.00.01060.244</t>
  </si>
  <si>
    <t>Иные бюджетные ассигнования</t>
  </si>
  <si>
    <t>800</t>
  </si>
  <si>
    <t>601.0104.30.0.00.01060.800</t>
  </si>
  <si>
    <t>Уплата налогов, сборов и иных платежей</t>
  </si>
  <si>
    <t>850</t>
  </si>
  <si>
    <t>601.0104.30.0.00.01060.850</t>
  </si>
  <si>
    <t>Уплата иных платежей</t>
  </si>
  <si>
    <t>853</t>
  </si>
  <si>
    <t>601.0104.30.0.00.01060.853</t>
  </si>
  <si>
    <t>Обеспечение увеличения ежемесячного денежного поощрения выборных должностных лиц, лиц, замещающих иные муниципальные должности, муниципальных служащих и увеличения единовременной выплаты при предоставлении ежегодного оплачиваемого отпуска муниципальным служащим</t>
  </si>
  <si>
    <t>3000001070</t>
  </si>
  <si>
    <t>601.0104.30.0.00.01070.000</t>
  </si>
  <si>
    <t>601.0104.30.0.00.01070.100</t>
  </si>
  <si>
    <t>601.0104.30.0.00.01070.120</t>
  </si>
  <si>
    <t>601.0104.30.0.00.01070.121</t>
  </si>
  <si>
    <t>601.0104.30.0.00.01070.129</t>
  </si>
  <si>
    <t>Расходы на повышение оплаты труда отдельным категориям работников бюджетной сферы, осуществляемые за счет иных дотаций, предоставляемых из краевого бюджета с установлением условий их предоставления</t>
  </si>
  <si>
    <t>3000009850</t>
  </si>
  <si>
    <t>Резервные фонды</t>
  </si>
  <si>
    <t>0111</t>
  </si>
  <si>
    <t>601.0111.00.0.00.00000.000</t>
  </si>
  <si>
    <t>601.0111.30.0.00.00000.000</t>
  </si>
  <si>
    <t>Резервные фонды местных администраций</t>
  </si>
  <si>
    <t>3000009010</t>
  </si>
  <si>
    <t>601.0111.30.0.00.09010.000</t>
  </si>
  <si>
    <t>601.0111.30.0.00.09010.800</t>
  </si>
  <si>
    <t>Резервные средства</t>
  </si>
  <si>
    <t>870</t>
  </si>
  <si>
    <t>601.0111.30.0.00.09010.870</t>
  </si>
  <si>
    <t>Другие общегосударственные вопросы</t>
  </si>
  <si>
    <t>0113</t>
  </si>
  <si>
    <t>601.0113.00.0.00.00000.000</t>
  </si>
  <si>
    <t>Муниципальная программа «Профилактика терроризма и экстремизма на территории муниципального образования сельское поселение Караул Таймырского Долгано-Ненецкого муниципального района Красноярского края»</t>
  </si>
  <si>
    <t>0900000000</t>
  </si>
  <si>
    <t>601.0113.09.0.00.00000.000</t>
  </si>
  <si>
    <t>Приобретение информационного материала</t>
  </si>
  <si>
    <t>0900004310</t>
  </si>
  <si>
    <t>601.0113.09.0.00.04310.000</t>
  </si>
  <si>
    <t>601.0113.09.0.00.04310.200</t>
  </si>
  <si>
    <t>601.0113.09.0.00.04310.240</t>
  </si>
  <si>
    <t>601.0113.09.0.00.04310.244</t>
  </si>
  <si>
    <t>601.0113.30.0.00.00000.000</t>
  </si>
  <si>
    <t xml:space="preserve">Обеспечение деятельности учреждений по обеспечению хозяйственного обслуживания </t>
  </si>
  <si>
    <t>3000002010</t>
  </si>
  <si>
    <t>601.0113.30.0.00.02010.000</t>
  </si>
  <si>
    <t>601.0113.30.0.00.02010.100</t>
  </si>
  <si>
    <t>Расходы на выплаты персоналу казенных учреждений</t>
  </si>
  <si>
    <t>601.0113.30.0.00.02010.110</t>
  </si>
  <si>
    <t>Фонд оплаты труда учреждений</t>
  </si>
  <si>
    <t>111</t>
  </si>
  <si>
    <t>601.0113.30.0.00.02010.111</t>
  </si>
  <si>
    <t>Иные выплаты персоналу учреждений, за исключением фонда оплаты труда</t>
  </si>
  <si>
    <t>112</t>
  </si>
  <si>
    <t>601.0113.30.0.00.02010.112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</si>
  <si>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</si>
  <si>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</si>
  <si>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601.0113.30.0.00.02010.119</t>
  </si>
  <si>
    <t>601.0113.30.0.00.02010.200</t>
  </si>
  <si>
    <t>601.0113.30.0.00.02010.240</t>
  </si>
  <si>
    <t>601.0113.30.0.00.02010.244</t>
  </si>
  <si>
    <t>Закупка энергетических ресурсов</t>
  </si>
  <si>
    <t>247</t>
  </si>
  <si>
    <t>601.0113.30.0.00.02010.247</t>
  </si>
  <si>
    <t>601.0113.30.0.00.02010.800</t>
  </si>
  <si>
    <t>601.0113.30.0.00.02010.850</t>
  </si>
  <si>
    <t>Уплата прочих налогов, сборов</t>
  </si>
  <si>
    <t>852</t>
  </si>
  <si>
    <t>601.0113.30.0.00.02010.852</t>
  </si>
  <si>
    <t>601.0113.30.0.00.02010.853</t>
  </si>
  <si>
    <t>Средства на реализацию наградной политики сельского поселения Караул</t>
  </si>
  <si>
    <t>3000009030</t>
  </si>
  <si>
    <t>601.0113.30.0.00.09030.000</t>
  </si>
  <si>
    <t>Социальное обеспечение и иные выплаты населению</t>
  </si>
  <si>
    <t>300</t>
  </si>
  <si>
    <t>601.0113.30.0.00.09030.300</t>
  </si>
  <si>
    <t>Публичные нормативные выплаты гражданам несоциального характера</t>
  </si>
  <si>
    <t>330</t>
  </si>
  <si>
    <t>601.0113.30.0.00.09030.330</t>
  </si>
  <si>
    <t>Транспортировка тел умерших из населенных пунктов сельского поселения Караул до места проведения патологоанатомических процедур и захоронения</t>
  </si>
  <si>
    <t>3000009190</t>
  </si>
  <si>
    <t>601.0113.30.0.00.09190.000</t>
  </si>
  <si>
    <t>601.0113.30.0.00.09190.200</t>
  </si>
  <si>
    <t>601.0113.30.0.00.09190.240</t>
  </si>
  <si>
    <t>601.0113.30.0.00.09190.244</t>
  </si>
  <si>
    <t>Расходы на содержание мобильных перевозимых зданий для обеспечения хранения и вскрытия тел умерших в поселке Носок сельского поселения Караул</t>
  </si>
  <si>
    <t>3000009320</t>
  </si>
  <si>
    <t>601.0113.30.0.00.09320.000</t>
  </si>
  <si>
    <t>601.0113.30.0.00.09320.200</t>
  </si>
  <si>
    <t>601.0113.30.0.00.09320.240</t>
  </si>
  <si>
    <t>601.0113.30.0.00.09320.244</t>
  </si>
  <si>
    <t>601.0113.30.0.00.09850.000</t>
  </si>
  <si>
    <t>601.0113.30.0.00.09850.100</t>
  </si>
  <si>
    <t>601.0113.30.0.00.09850.110</t>
  </si>
  <si>
    <t>601.0113.30.0.00.09850.111</t>
  </si>
  <si>
    <t>601.0113.30.0.00.09850.119</t>
  </si>
  <si>
    <t>Государственная регистрация актов гражданского состояния</t>
  </si>
  <si>
    <t>3000059310</t>
  </si>
  <si>
    <t>601.0113.30.0.00.59310.000</t>
  </si>
  <si>
    <t>601.0113.30.0.00.59310.200</t>
  </si>
  <si>
    <t>601.0113.30.0.00.59310.240</t>
  </si>
  <si>
    <t>601.0113.30.0.00.59310.244</t>
  </si>
  <si>
    <t>Осуществление государственных полномочий по созданию и обеспечению деятельности административных комиссий</t>
  </si>
  <si>
    <t>3000075140</t>
  </si>
  <si>
    <t>601.0113.30.0.00.75140.000</t>
  </si>
  <si>
    <t>601.0113.30.0.00.75140.200</t>
  </si>
  <si>
    <t>601.0113.30.0.00.75140.240</t>
  </si>
  <si>
    <t>601.0113.30.0.00.75140.244</t>
  </si>
  <si>
    <t>НАЦИОНАЛЬНАЯ ОБОРОНА</t>
  </si>
  <si>
    <t>601.0200.00.0.00.00000.000</t>
  </si>
  <si>
    <t>Мобилизационная и вневойсковая подготовка</t>
  </si>
  <si>
    <t>0203</t>
  </si>
  <si>
    <t>601.0203.00.0.00.00000.000</t>
  </si>
  <si>
    <t>601.0203.30.0.00.00000.000</t>
  </si>
  <si>
    <t>Осуществление первичного воинского учета на территориях, где отсутствуют военные комиссариаты (субвенции на осуществление полномочий по первичному воинскому учету на территориях где отсутствуют военные комиссариаты)</t>
  </si>
  <si>
    <t>3000051180</t>
  </si>
  <si>
    <t>601.0203.30.0.00.51180.000</t>
  </si>
  <si>
    <t>601.0203.30.0.00.51180.100</t>
  </si>
  <si>
    <t>601.0203.30.0.00.51180.120</t>
  </si>
  <si>
    <t>601.0203.30.0.00.51180.121</t>
  </si>
  <si>
    <t>601.0203.30.0.00.51180.122</t>
  </si>
  <si>
    <t>601.0203.30.0.00.51180.129</t>
  </si>
  <si>
    <t>601.0203.30.0.00.51180.200</t>
  </si>
  <si>
    <t>601.0203.30.0.00.51180.240</t>
  </si>
  <si>
    <t>601.0203.30.0.00.51180.244</t>
  </si>
  <si>
    <t>НАЦИОНАЛЬНАЯ БЕЗОПАСНОСТЬ И ПРАВООХРАНИТЕЛЬНАЯ ДЕЯТЕЛЬНОСТЬ</t>
  </si>
  <si>
    <t>0300</t>
  </si>
  <si>
    <t>601.0300.00.0.00.00000.000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</si>
  <si>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</si>
  <si>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</si>
  <si>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601.0310.00.0.00.00000.000</t>
  </si>
  <si>
    <t>Муниципальная программа «Обеспечение пожарной безопасности на территории муниципального образования сельское поселение Караул Таймырского Долгано-Ненецкого муниципального района Красноярского края»</t>
  </si>
  <si>
    <t>0800000000</t>
  </si>
  <si>
    <t>601.0310.08.0.00.00000.000</t>
  </si>
  <si>
    <t>Приобретение оборудования для обеспечения бесперебойного водоснабжения при пожаротушении</t>
  </si>
  <si>
    <t>0800004820</t>
  </si>
  <si>
    <t>601.0310.08.0.00.04820.000</t>
  </si>
  <si>
    <t>601.0310.08.0.00.04820.200</t>
  </si>
  <si>
    <t>601.0310.08.0.00.04820.240</t>
  </si>
  <si>
    <t>601.0310.08.0.00.04820.244</t>
  </si>
  <si>
    <t>Затраты на содержание помещения пожарного депо в п. Носок, помещения пожарного депо в п. Усть-Порт сельского поселения Караул по коммунальным услугам</t>
  </si>
  <si>
    <t>0800004830</t>
  </si>
  <si>
    <t>601.0310.08.0.00.04830.000</t>
  </si>
  <si>
    <t>601.0310.08.0.00.04830.200</t>
  </si>
  <si>
    <t>601.0310.08.0.00.04830.240</t>
  </si>
  <si>
    <t>601.0310.08.0.00.04830.247</t>
  </si>
  <si>
    <t>Приобретение горюче-смазочных материалов</t>
  </si>
  <si>
    <t>0800004840</t>
  </si>
  <si>
    <t>601.0310.08.0.00.04840.000</t>
  </si>
  <si>
    <t>601.0310.08.0.00.04840.200</t>
  </si>
  <si>
    <t>601.0310.08.0.00.04840.240</t>
  </si>
  <si>
    <t>601.0310.08.0.00.04840.244</t>
  </si>
  <si>
    <t>Материальное стимулирование за выполнение работ по участию в профилактике и (или) тушении пожаров и проведению аварийно-спасательных работ(зарплата водителей)</t>
  </si>
  <si>
    <t>0800004850</t>
  </si>
  <si>
    <t>601.0310.08.0.00.04850.000</t>
  </si>
  <si>
    <t>601.0310.08.0.00.04850.100</t>
  </si>
  <si>
    <t>601.0310.08.0.00.04850.120</t>
  </si>
  <si>
    <t>Иные выплаты государственных (муниципальных) органов привлекаемым лицам</t>
  </si>
  <si>
    <t>123</t>
  </si>
  <si>
    <t>601.0310.08.0.00.04850.123</t>
  </si>
  <si>
    <t>Расходы на обеспечение первичных мер пожарной безопасности</t>
  </si>
  <si>
    <t>08000S4120</t>
  </si>
  <si>
    <t>601.0310.08.0.00.S4120.000</t>
  </si>
  <si>
    <t>601.0310.08.0.00.S4120.200</t>
  </si>
  <si>
    <t>601.0310.08.0.00.S4120.240</t>
  </si>
  <si>
    <t>601.0310.08.0.00.S4120.244</t>
  </si>
  <si>
    <t>Софинансирование расходов на обеспечение первичных мер пожарной безопасности</t>
  </si>
  <si>
    <t>08000S412S</t>
  </si>
  <si>
    <t>601.0310.08.0.00.S412S.000</t>
  </si>
  <si>
    <t>601.0310.08.0.00.S412S.200</t>
  </si>
  <si>
    <t>601.0310.08.0.00.S412S.240</t>
  </si>
  <si>
    <t>601.0310.08.0.00.S412S.244</t>
  </si>
  <si>
    <t>НАЦИОНАЛЬНАЯ ЭКОНОМИКА</t>
  </si>
  <si>
    <t>0400</t>
  </si>
  <si>
    <t>601.0400.00.0.00.00000.000</t>
  </si>
  <si>
    <t>Транспорт</t>
  </si>
  <si>
    <t>0408</t>
  </si>
  <si>
    <t>601.0408.00.0.00.00000.000</t>
  </si>
  <si>
    <t>Муниципальная программа «Развитие транспортно – дорожной деятельности на территории  муниципального образования сельское поселение Караул Таймырского Долгано-Ненецкого муниципального района Красноярского края»</t>
  </si>
  <si>
    <t>0300000000</t>
  </si>
  <si>
    <t>601.0408.03.0.00.00000.000</t>
  </si>
  <si>
    <t>Расходы на реализацию соглашений о передаче органам местного самоуправления сельских поселений отдельных  полномочий органов местного самоуправления Таймырского Долгано-Ненецкого муниципального района, предусмотренных п. 7 ст. 14 Федерального закона от 06.10.2003 №131-ФЗ «Об общих принципах организации местного самоуправления в Российской Федерации»</t>
  </si>
  <si>
    <t>0300006050</t>
  </si>
  <si>
    <t>601.0408.03.0.00.06050.000</t>
  </si>
  <si>
    <t>601.0408.03.0.00.06050.100</t>
  </si>
  <si>
    <t>601.0408.03.0.00.06050.120</t>
  </si>
  <si>
    <t>601.0408.03.0.00.06050.121</t>
  </si>
  <si>
    <t>601.0408.03.0.00.06050.129</t>
  </si>
  <si>
    <t>601.0408.03.0.00.06050.200</t>
  </si>
  <si>
    <t>601.0408.03.0.00.06050.240</t>
  </si>
  <si>
    <t>601.0408.03.0.00.06050.244</t>
  </si>
  <si>
    <t>601.0408.03.0.00.06050.247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</si>
  <si>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</si>
  <si>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</si>
  <si>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</si>
  <si>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Дорожное хозяйство (дорожные фонды)</t>
  </si>
  <si>
    <t>0409</t>
  </si>
  <si>
    <t>601.0409.00.0.00.00000.000</t>
  </si>
  <si>
    <t>601.0409.03.0.00.00000.000</t>
  </si>
  <si>
    <t>Содержание улично-дорожной сети "Дудинка-Караул-Воронцово" на участке в с. Караул</t>
  </si>
  <si>
    <t>0300004310</t>
  </si>
  <si>
    <t>601.0409.03.0.00.04310.000</t>
  </si>
  <si>
    <t>601.0409.03.0.00.04310.200</t>
  </si>
  <si>
    <t>601.0409.03.0.00.04310.240</t>
  </si>
  <si>
    <t>601.0409.03.0.00.04310.244</t>
  </si>
  <si>
    <t>601.0409.03.0.00.04310.247</t>
  </si>
  <si>
    <t>Содержание автомобильных дорог общего пользования местного значения</t>
  </si>
  <si>
    <t>0300004350</t>
  </si>
  <si>
    <t>601.0409.03.0.00.04350.000</t>
  </si>
  <si>
    <t>601.0409.03.0.00.04350.200</t>
  </si>
  <si>
    <t>601.0409.03.0.00.04350.240</t>
  </si>
  <si>
    <t>601.0409.03.0.00.04350.244</t>
  </si>
  <si>
    <t>Муниципальная программа «Формирование законопослушного поведения участников дорожного движения на территории муниципального образования сельское поселение Караул Таймырского Долгано-Ненецкого муниципального района Красноярского края»</t>
  </si>
  <si>
    <t>1000000000</t>
  </si>
  <si>
    <t>601.0409.10.0.00.00000.000</t>
  </si>
  <si>
    <t>Тиражирование и распространение информационных и методических материалов для взрослой и детской аудиторий, информирующих о безопасности дорожного движения</t>
  </si>
  <si>
    <t>1000004010</t>
  </si>
  <si>
    <t>601.0409.10.0.00.04010.000</t>
  </si>
  <si>
    <t>601.0409.10.0.00.04010.200</t>
  </si>
  <si>
    <t>601.0409.10.0.00.04010.240</t>
  </si>
  <si>
    <t>601.0409.10.0.00.04010.244</t>
  </si>
  <si>
    <t>Другие вопросы в области национальной экономики</t>
  </si>
  <si>
    <t>0412</t>
  </si>
  <si>
    <t>601.0412.00.0.00.00000.000</t>
  </si>
  <si>
    <t>Муниципальная программа «Создание условий для обеспечения жителей муниципального образования сельское поселение Караул Таймырского Долгано-Ненецкого муниципального района Красноярского края  хлебом по доступной  цене»</t>
  </si>
  <si>
    <t>0100000000</t>
  </si>
  <si>
    <t>601.0412.01.0.00.00000.000</t>
  </si>
  <si>
    <t>Расходы на предоставление субсидий на возмещение части затрат на создание условий по обеспечению хлебом по доступной цене жителей сельского поселения Караул</t>
  </si>
  <si>
    <t>0100004110</t>
  </si>
  <si>
    <t>601.0412.01.0.00.04110.000</t>
  </si>
  <si>
    <t>601.0412.01.0.00.04110.800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</si>
  <si>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</si>
  <si>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</si>
  <si>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601.0412.01.0.00.04110.810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</si>
  <si>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</si>
  <si>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</si>
  <si>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601.0412.01.0.00.04110.811</t>
  </si>
  <si>
    <t>Муниципальная программа «Развитие управления и распоряжения муниципальным имуществом на территории  муниципального образования сельское поселение Караул Таймырского Долгано-Ненецкого муниципального района Красноярского края»</t>
  </si>
  <si>
    <t>0200000000</t>
  </si>
  <si>
    <t>601.0412.02.0.00.00000.000</t>
  </si>
  <si>
    <t>Расходы на реализацию соглашений о передаче органам местного самоуправления сельских поселений отдельных  полномочий органов местного самоуправления Таймырского Долгано-Ненецкого муниципального района, предусмотренных п. 20 ст. 14 Федерального закона от 06.10.2003 №131-ФЗ «Об общих принципах организации местного самоуправления в Российской Федерации»</t>
  </si>
  <si>
    <t>0200006060</t>
  </si>
  <si>
    <t>601.0412.02.0.00.06060.000</t>
  </si>
  <si>
    <t>601.0412.02.0.00.06060.100</t>
  </si>
  <si>
    <t>601.0412.02.0.00.06060.120</t>
  </si>
  <si>
    <t>601.0412.02.0.00.06060.121</t>
  </si>
  <si>
    <t>601.0412.02.0.00.06060.129</t>
  </si>
  <si>
    <t>ЖИЛИЩНО-КОММУНАЛЬНОЕ ХОЗЯЙСТВО</t>
  </si>
  <si>
    <t>0500</t>
  </si>
  <si>
    <t>601.0500.00.0.00.00000.000</t>
  </si>
  <si>
    <t>Жилищное хозяйство</t>
  </si>
  <si>
    <t>0501</t>
  </si>
  <si>
    <t>601.0501.00.0.00.00000.000</t>
  </si>
  <si>
    <t>601.0501.02.0.00.00000.000</t>
  </si>
  <si>
    <t>Подпрограмма «Поселок-наш дом» муниципальной программы «Развитие управления и распоряжения муниципальным имуществом на территории  муниципального образования сельское поселение Караул Таймырского Долгано-Ненецкого муниципального района Красноярского края»</t>
  </si>
  <si>
    <t>0210000000</t>
  </si>
  <si>
    <t>601.0501.02.1.00.00000.000</t>
  </si>
  <si>
    <t>Приобретение и доставка строительных материалов для осуществления ремонта объектов муниципальной собственности</t>
  </si>
  <si>
    <t>0210004300</t>
  </si>
  <si>
    <t>601.0501.02.1.00.04300.000</t>
  </si>
  <si>
    <t>601.0501.02.1.00.04300.200</t>
  </si>
  <si>
    <t>601.0501.02.1.00.04300.240</t>
  </si>
  <si>
    <t>601.0501.02.1.00.04300.244</t>
  </si>
  <si>
    <t>Расходы на ремонтные работы с подрядными организациями и по оплате договоров гражданско-правового характера на выполнение работ и оказания услуг</t>
  </si>
  <si>
    <t>0210004310</t>
  </si>
  <si>
    <t>601.0501.02.1.00.04310.000</t>
  </si>
  <si>
    <t>601.0501.02.1.00.04310.200</t>
  </si>
  <si>
    <t>601.0501.02.1.00.04310.240</t>
  </si>
  <si>
    <t>601.0501.02.1.00.04310.244</t>
  </si>
  <si>
    <t>Расходы на осуществление регистрации, оценки имущества, разработки локально-сметных расчетов</t>
  </si>
  <si>
    <t>0210004320</t>
  </si>
  <si>
    <t>601.0501.02.1.00.04320.000</t>
  </si>
  <si>
    <t>601.0501.02.1.00.04320.200</t>
  </si>
  <si>
    <t>601.0501.02.1.00.04320.240</t>
  </si>
  <si>
    <t>601.0501.02.1.00.04320.244</t>
  </si>
  <si>
    <t>Муниципальная программа «Переселение из аварийного жилищного фонда жителей муниципального образования  сельское поселение Караул Таймырского Долгано-Ненецкого муниципального района Красноярского края»</t>
  </si>
  <si>
    <t>1100000000</t>
  </si>
  <si>
    <t>601.0501.11.0.00.00000.000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</si>
  <si>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</si>
  <si>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</si>
  <si>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Расходы бюджетов муниципальных образований на обеспечение мероприятий по переселению граждан из аварийного жилищного фонда за счет средств государственной корпорации - Фонда содействия реформированию жилищно-коммунального хозяйства в рамках подпрограммы «Переселение граждан из аварийного жилищного фонда» государственной программы Красноярского края «Создание условий для обеспечения доступным и комфортным жильем граждан»</t>
  </si>
  <si>
    <t>110F367483</t>
  </si>
  <si>
    <t>601.0501.11.0.F3.67483.000</t>
  </si>
  <si>
    <t>601.0501.11.0.F3.67483.400</t>
  </si>
  <si>
    <t>601.0501.11.0.F3.67483.410</t>
  </si>
  <si>
    <t>601.0501.11.0.F3.67483.412</t>
  </si>
  <si>
    <t>601.0501.11.0.F3.67483.800</t>
  </si>
  <si>
    <t>601.0501.11.0.F3.67483.850</t>
  </si>
  <si>
    <t>601.0501.11.0.F3.67483.853</t>
  </si>
  <si>
    <t>Расходы бюджетов муниципальных образований на обеспечение мероприятий по переселению граждан из аварийного жилищного фонда в рамках подпрограммы «Переселение граждан из аварийного жилищного фонда» государственной программы Красноярского края «Создание условий для обеспечения доступным и комфортным жильем граждан»</t>
  </si>
  <si>
    <t>110F367484</t>
  </si>
  <si>
    <t>601.0501.11.0.F3.67484.000</t>
  </si>
  <si>
    <t>601.0501.11.0.F3.67484.400</t>
  </si>
  <si>
    <t>601.0501.11.0.F3.67484.410</t>
  </si>
  <si>
    <t>601.0501.11.0.F3.67484.412</t>
  </si>
  <si>
    <t>601.0501.30.0.00.00000.000</t>
  </si>
  <si>
    <t>Осуществление мероприятий по сносу и снятию с кадастрового учета объектов капитального строительства (аварийные и ветхие дома в п. Усть – Порт и в п. Носок сельского поселения Караул)</t>
  </si>
  <si>
    <t>3000009450</t>
  </si>
  <si>
    <t>601.0501.30.0.00.09450.000</t>
  </si>
  <si>
    <t>601.0501.30.0.00.09450.200</t>
  </si>
  <si>
    <t>601.0501.30.0.00.09450.240</t>
  </si>
  <si>
    <t>601.0501.30.0.00.09450.244</t>
  </si>
  <si>
    <t>Коммунальное хозяйство</t>
  </si>
  <si>
    <t>0502</t>
  </si>
  <si>
    <t>601.0502.00.0.00.00000.000</t>
  </si>
  <si>
    <t>Муниципальная программа «Благоустройство территории и создание условий для безопасного и комфортного функционирования объектов муниципальной собственности сельского поселения Караул Таймырского Долгано-Ненецкого муниципального района Красноярского края»</t>
  </si>
  <si>
    <t>0400000000</t>
  </si>
  <si>
    <t>601.0502.04.0.00.00000.000</t>
  </si>
  <si>
    <t>Расходы на предоставление субсидий на возмещение части затрат от эксплуатации общественных бань</t>
  </si>
  <si>
    <t>0400004420</t>
  </si>
  <si>
    <t>601.0502.04.0.00.04420.000</t>
  </si>
  <si>
    <t>601.0502.04.0.00.04420.800</t>
  </si>
  <si>
    <t>601.0502.04.0.00.04420.810</t>
  </si>
  <si>
    <t>601.0502.04.0.00.04420.811</t>
  </si>
  <si>
    <t>Благоустройство</t>
  </si>
  <si>
    <t>0503</t>
  </si>
  <si>
    <t>601.0503.00.0.00.00000.000</t>
  </si>
  <si>
    <t>601.0503.04.0.00.00000.000</t>
  </si>
  <si>
    <t>Расходы на предоставление субсидий на возмещение части затрат и (или) финансового обеспечения (возмещения) затрат на содержание сети уличного освещения</t>
  </si>
  <si>
    <t>0400004410</t>
  </si>
  <si>
    <t>601.0503.04.0.00.04410.000</t>
  </si>
  <si>
    <t>601.0503.04.0.00.04410.800</t>
  </si>
  <si>
    <t>601.0503.04.0.00.04410.810</t>
  </si>
  <si>
    <t>601.0503.04.0.00.04410.811</t>
  </si>
  <si>
    <t xml:space="preserve">Прочие мероприятия по благоустройству </t>
  </si>
  <si>
    <t>0400004430</t>
  </si>
  <si>
    <t>601.0503.04.0.00.04430.000</t>
  </si>
  <si>
    <t>601.0503.04.0.00.04430.200</t>
  </si>
  <si>
    <t>601.0503.04.0.00.04430.240</t>
  </si>
  <si>
    <t>601.0503.04.0.00.04430.244</t>
  </si>
  <si>
    <t>601.0503.30.0.00.00000.000</t>
  </si>
  <si>
    <t>Исполнение судебного решения в части приведения в соответствие с требованиями санитарного законодательства мест захоронения (п.Носок, с.Караул, п. Усть-Порт, п. Байкаловск, п. Воронцово, п. Тухард)</t>
  </si>
  <si>
    <t>3000009480</t>
  </si>
  <si>
    <t>601.0503.30.0.00.09480.000</t>
  </si>
  <si>
    <t>601.0503.30.0.00.09480.200</t>
  </si>
  <si>
    <t>601.0503.30.0.00.09480.240</t>
  </si>
  <si>
    <t>601.0503.30.0.00.09480.244</t>
  </si>
  <si>
    <t>ОБРАЗОВАНИЕ</t>
  </si>
  <si>
    <t>0700</t>
  </si>
  <si>
    <t>601.0700.00.0.00.00000.000</t>
  </si>
  <si>
    <t>Молодежная политика</t>
  </si>
  <si>
    <t>0707</t>
  </si>
  <si>
    <t>601.0707.00.0.00.00000.000</t>
  </si>
  <si>
    <t>Муниципальная программа «Развитие молодежной политики и спорта на территории  муниципального образования сельское поселение Караул Таймырского Долгано-Ненецкого муниципального района Красноярского края»</t>
  </si>
  <si>
    <t>0500000000</t>
  </si>
  <si>
    <t>601.0707.05.0.00.00000.000</t>
  </si>
  <si>
    <t>Проведение мероприятий для детей и молодежи</t>
  </si>
  <si>
    <t>0500004520</t>
  </si>
  <si>
    <t>601.0707.05.0.00.04520.000</t>
  </si>
  <si>
    <t>601.0707.05.0.00.04520.200</t>
  </si>
  <si>
    <t>601.0707.05.0.00.04520.240</t>
  </si>
  <si>
    <t>601.0707.05.0.00.04520.244</t>
  </si>
  <si>
    <t>КУЛЬТУРА, КИНЕМАТОГРАФИЯ</t>
  </si>
  <si>
    <t>0800</t>
  </si>
  <si>
    <t>Культура</t>
  </si>
  <si>
    <t>0801</t>
  </si>
  <si>
    <t>СОЦИАЛЬНАЯ ПОЛИТИКА</t>
  </si>
  <si>
    <t>601.1000.00.0.00.00000.000</t>
  </si>
  <si>
    <t>Пенсионное обеспечение</t>
  </si>
  <si>
    <t>1001</t>
  </si>
  <si>
    <t>601.1001.00.0.00.00000.000</t>
  </si>
  <si>
    <t>601.1001.30.0.00.00000.000</t>
  </si>
  <si>
    <t>Доплаты к пенсиям муниципальных служащих</t>
  </si>
  <si>
    <t>3000009020</t>
  </si>
  <si>
    <t>601.1001.30.0.00.09020.000</t>
  </si>
  <si>
    <t>601.1001.30.0.00.09020.300</t>
  </si>
  <si>
    <t>Публичные нормативные социальные выплаты гражданам</t>
  </si>
  <si>
    <t>310</t>
  </si>
  <si>
    <t>601.1001.30.0.00.09020.310</t>
  </si>
  <si>
    <t>Иные пенсии, социальные доплаты к пенсиям</t>
  </si>
  <si>
    <t>312</t>
  </si>
  <si>
    <t>601.1001.30.0.00.09020.312</t>
  </si>
  <si>
    <t>Социальное обеспечение населения</t>
  </si>
  <si>
    <t>1003</t>
  </si>
  <si>
    <t>601.1003.00.0.00.00000.000</t>
  </si>
  <si>
    <t>601.1003.11.0.00.00000.000</t>
  </si>
  <si>
    <t>601.1003.11.0.F3.67483.000</t>
  </si>
  <si>
    <t>601.1003.11.0.F3.67483.300</t>
  </si>
  <si>
    <t>Социальные выплаты гражданам, кроме публичных нормативных социальных выплат</t>
  </si>
  <si>
    <t>320</t>
  </si>
  <si>
    <t>601.1003.11.0.F3.67483.320</t>
  </si>
  <si>
    <t>Субсидии гражданам на приобретение жилья</t>
  </si>
  <si>
    <t>322</t>
  </si>
  <si>
    <t>601.1003.11.0.F3.67483.322</t>
  </si>
  <si>
    <t>ФИЗИЧЕСКАЯ КУЛЬТУРА И СПОРТ</t>
  </si>
  <si>
    <t>1100</t>
  </si>
  <si>
    <t>601.1100.00.0.00.00000.000</t>
  </si>
  <si>
    <t>Физическая культура</t>
  </si>
  <si>
    <t>1101</t>
  </si>
  <si>
    <t>601.1101.00.0.00.00000.000</t>
  </si>
  <si>
    <t>601.1101.05.0.00.00000.000</t>
  </si>
  <si>
    <t>Организация и проведение физкультурно-массовой работы</t>
  </si>
  <si>
    <t>0500004510</t>
  </si>
  <si>
    <t>601.1101.05.0.00.04510.000</t>
  </si>
  <si>
    <t>601.1101.05.0.00.04510.200</t>
  </si>
  <si>
    <t>601.1101.05.0.00.04510.240</t>
  </si>
  <si>
    <t>601.1101.05.0.00.04510.244</t>
  </si>
  <si>
    <t>Караульский сельский Совет депутатов</t>
  </si>
  <si>
    <t>631.0000.00.0.00.00000.000</t>
  </si>
  <si>
    <t>631.0100.00.0.00.00000.000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</si>
  <si>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</si>
  <si>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</si>
  <si>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631.0103.00.0.00.00000.000</t>
  </si>
  <si>
    <t>631.0103.30.0.00.00000.000</t>
  </si>
  <si>
    <t>Депутаты представительного органа муниципального образования</t>
  </si>
  <si>
    <t>3000001020</t>
  </si>
  <si>
    <t>631.0103.30.0.00.01020.000</t>
  </si>
  <si>
    <t>631.0103.30.0.00.01020.100</t>
  </si>
  <si>
    <t>631.0103.30.0.00.01020.120</t>
  </si>
  <si>
    <t>631.0103.30.0.00.01020.121</t>
  </si>
  <si>
    <t>631.0103.30.0.00.01020.122</t>
  </si>
  <si>
    <t>631.0103.30.0.00.01020.129</t>
  </si>
  <si>
    <t>631.0103.30.0.00.01060.000</t>
  </si>
  <si>
    <t>631.0103.30.0.00.01060.100</t>
  </si>
  <si>
    <t>631.0103.30.0.00.01060.120</t>
  </si>
  <si>
    <t>631.0103.30.0.00.01060.121</t>
  </si>
  <si>
    <t>631.0103.30.0.00.01060.122</t>
  </si>
  <si>
    <t>631.0103.30.0.00.01060.129</t>
  </si>
  <si>
    <t>631.0103.30.0.00.01060.200</t>
  </si>
  <si>
    <t>631.0103.30.0.00.01060.240</t>
  </si>
  <si>
    <t>631.0103.30.0.00.01060.244</t>
  </si>
  <si>
    <t>631.0103.30.0.00.01060.800</t>
  </si>
  <si>
    <t>631.0103.30.0.00.01060.850</t>
  </si>
  <si>
    <t>631.0103.30.0.00.01060.853</t>
  </si>
  <si>
    <t>631.0103.30.0.00.01070.000</t>
  </si>
  <si>
    <t>631.0103.30.0.00.01070.100</t>
  </si>
  <si>
    <t>631.0103.30.0.00.01070.120</t>
  </si>
  <si>
    <t>631.0103.30.0.00.01070.121</t>
  </si>
  <si>
    <t>631.0103.30.0.00.01070.129</t>
  </si>
  <si>
    <t>МКУК ЦНТи КИ сельского поселения Караул</t>
  </si>
  <si>
    <t>657.0000.00.0.00.00000.000</t>
  </si>
  <si>
    <t>657.0800.00.0.00.00000.000</t>
  </si>
  <si>
    <t>657.0801.00.0.00.00000.000</t>
  </si>
  <si>
    <t>Муниципальная программа «Развитие отрасли культуры на территории муниципального образования сельское поселение Караул Таймырского Долгано-Ненецкого муниципального района Красноярского края»</t>
  </si>
  <si>
    <t>0700000000</t>
  </si>
  <si>
    <t>657.0801.07.0.00.00000.000</t>
  </si>
  <si>
    <t>Обеспечение условий для художественного и народного творчества, совершенствование культурно-досуговой деятельности</t>
  </si>
  <si>
    <t>0700004720</t>
  </si>
  <si>
    <t>657.0801.07.0.00.04720.000</t>
  </si>
  <si>
    <t>657.0801.07.0.00.04720.100</t>
  </si>
  <si>
    <t>657.0801.07.0.00.04720.110</t>
  </si>
  <si>
    <t>657.0801.07.0.00.04720.111</t>
  </si>
  <si>
    <t>657.0801.07.0.00.04720.112</t>
  </si>
  <si>
    <t>657.0801.07.0.00.04720.119</t>
  </si>
  <si>
    <t>657.0801.07.0.00.04720.200</t>
  </si>
  <si>
    <t>657.0801.07.0.00.04720.240</t>
  </si>
  <si>
    <t>657.0801.07.0.00.04720.244</t>
  </si>
  <si>
    <t>657.0801.07.0.00.04720.247</t>
  </si>
  <si>
    <t>657.0801.07.0.00.04720.800</t>
  </si>
  <si>
    <t>657.0801.07.0.00.04720.850</t>
  </si>
  <si>
    <t>657.0801.07.0.00.04720.853</t>
  </si>
  <si>
    <t>657.0801.30.0.00.00000.000</t>
  </si>
  <si>
    <t>657.0801.30.0.00.09850.000</t>
  </si>
  <si>
    <t>657.0801.30.0.00.09850.100</t>
  </si>
  <si>
    <t>657.0801.30.0.00.09850.110</t>
  </si>
  <si>
    <t>657.0801.30.0.00.09850.111</t>
  </si>
  <si>
    <t>657.0801.30.0.00.09850.119</t>
  </si>
  <si>
    <t>МКУК ЦБС сельского поселения Караул</t>
  </si>
  <si>
    <t>658.0000.00.0.00.00000.000</t>
  </si>
  <si>
    <t>658.0800.00.0.00.00000.000</t>
  </si>
  <si>
    <t>658.0801.00.0.00.00000.000</t>
  </si>
  <si>
    <t>658.0801.07.0.00.00000.000</t>
  </si>
  <si>
    <t>Реализация полномочий органов местного самоуправления Таймырского Долгано-Ненецкого муниципального района по организации библиотечного обслуживания населения, комплектованию и обеспечению сохранности библиотечных фондов библиотек поселений в соответствии с заключенными соглашениями</t>
  </si>
  <si>
    <t>0700006070</t>
  </si>
  <si>
    <t>658.0801.07.0.00.06070.000</t>
  </si>
  <si>
    <t>658.0801.07.0.00.06070.100</t>
  </si>
  <si>
    <t>658.0801.07.0.00.06070.110</t>
  </si>
  <si>
    <t>658.0801.07.0.00.06070.111</t>
  </si>
  <si>
    <t>658.0801.07.0.00.06070.112</t>
  </si>
  <si>
    <t>658.0801.07.0.00.06070.119</t>
  </si>
  <si>
    <t>658.0801.07.0.00.06070.200</t>
  </si>
  <si>
    <t>658.0801.07.0.00.06070.240</t>
  </si>
  <si>
    <t>658.0801.07.0.00.06070.244</t>
  </si>
  <si>
    <t>658.0801.07.0.00.06070.247</t>
  </si>
  <si>
    <t>658.0801.07.0.00.06070.800</t>
  </si>
  <si>
    <t>658.0801.07.0.00.06070.850</t>
  </si>
  <si>
    <t>658.0801.07.0.00.06070.853</t>
  </si>
  <si>
    <t>Государственная поддержка отрасли культуры (комплектование книжных фондов муниципальных общедоступных библиотек)</t>
  </si>
  <si>
    <t>07000L5191</t>
  </si>
  <si>
    <t>658.0801.07.0.00.L5191.000</t>
  </si>
  <si>
    <t>658.0801.07.0.00.L5191.200</t>
  </si>
  <si>
    <t>658.0801.07.0.00.L5191.240</t>
  </si>
  <si>
    <t>658.0801.07.0.00.L5191.244</t>
  </si>
  <si>
    <t>Комплектование книжных фондов библиотек муниципальных образований Красноярского края в рамках подпрограммы «Обеспечение условий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</si>
  <si>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07000S4880</t>
  </si>
  <si>
    <t>658.0801.07.0.00.S4880.000</t>
  </si>
  <si>
    <t>658.0801.07.0.00.S4880.200</t>
  </si>
  <si>
    <t>658.0801.07.0.00.S4880.240</t>
  </si>
  <si>
    <t>658.0801.07.0.00.S4880.244</t>
  </si>
  <si>
    <t>Муниципальное казенное учреждение дополнительного образования "Детская школа искусств" сельского поселения Караул</t>
  </si>
  <si>
    <t>659.0000.00.0.00.00000.000</t>
  </si>
  <si>
    <t>659.0700.00.0.00.00000.000</t>
  </si>
  <si>
    <t>Дополнительное образование детей</t>
  </si>
  <si>
    <t>0703</t>
  </si>
  <si>
    <t>659.0703.00.0.00.00000.000</t>
  </si>
  <si>
    <t>659.0703.07.0.00.00000.000</t>
  </si>
  <si>
    <t xml:space="preserve">Реализация полномочий органов местного самоуправления Таймырского Долгано-Ненецкого муниципального района по организации предоставления дополнительного образования в соответствии с заключенными соглашениями </t>
  </si>
  <si>
    <t>0700006010</t>
  </si>
  <si>
    <t>659.0703.07.0.00.06010.000</t>
  </si>
  <si>
    <t>659.0703.07.0.00.06010.100</t>
  </si>
  <si>
    <t>659.0703.07.0.00.06010.110</t>
  </si>
  <si>
    <t>659.0703.07.0.00.06010.111</t>
  </si>
  <si>
    <t>659.0703.07.0.00.06010.112</t>
  </si>
  <si>
    <t>659.0703.07.0.00.06010.119</t>
  </si>
  <si>
    <t>659.0703.07.0.00.06010.200</t>
  </si>
  <si>
    <t>659.0703.07.0.00.06010.240</t>
  </si>
  <si>
    <t>659.0703.07.0.00.06010.244</t>
  </si>
  <si>
    <t>659.0703.07.0.00.06010.247</t>
  </si>
  <si>
    <t>659.0703.07.0.00.06010.800</t>
  </si>
  <si>
    <t>659.0703.07.0.00.06010.850</t>
  </si>
  <si>
    <t>659.0703.07.0.00.06010.853</t>
  </si>
  <si>
    <t>Финансовый отдел Администрации сельского поселения Караул</t>
  </si>
  <si>
    <t>695.0000.00.0.00.00000.000</t>
  </si>
  <si>
    <t>695.0100.00.0.00.00000.000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</si>
  <si>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</si>
  <si>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</si>
  <si>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695.0106.00.0.00.00000.000</t>
  </si>
  <si>
    <t>695.0106.30.0.00.00000.000</t>
  </si>
  <si>
    <t>695.0106.30.0.00.01060.000</t>
  </si>
  <si>
    <t>695.0106.30.0.00.01060.100</t>
  </si>
  <si>
    <t>695.0106.30.0.00.01060.120</t>
  </si>
  <si>
    <t>695.0106.30.0.00.01060.121</t>
  </si>
  <si>
    <t>695.0106.30.0.00.01060.122</t>
  </si>
  <si>
    <t>695.0106.30.0.00.01060.129</t>
  </si>
  <si>
    <t>695.0106.30.0.00.01060.200</t>
  </si>
  <si>
    <t>695.0106.30.0.00.01060.240</t>
  </si>
  <si>
    <t>695.0106.30.0.00.01060.244</t>
  </si>
  <si>
    <t>695.0106.30.0.00.01060.800</t>
  </si>
  <si>
    <t>695.0106.30.0.00.01060.850</t>
  </si>
  <si>
    <t>695.0106.30.0.00.01060.853</t>
  </si>
  <si>
    <t>695.0106.30.0.00.01070.000</t>
  </si>
  <si>
    <t>695.0106.30.0.00.01070.100</t>
  </si>
  <si>
    <t>695.0106.30.0.00.01070.120</t>
  </si>
  <si>
    <t>695.0106.30.0.00.01070.121</t>
  </si>
  <si>
    <t>695.0106.30.0.00.01070.129</t>
  </si>
  <si>
    <t>695.0113.00.0.00.00000.000</t>
  </si>
  <si>
    <t>695.0113.30.0.00.00000.000</t>
  </si>
  <si>
    <t xml:space="preserve">Реализация полномочий органов местного самоуправления сельского поселения Караул по организации завоза угля для учреждений культуры и административных зданий администрации поселения, находящихся в поселках сельского поселения Караул </t>
  </si>
  <si>
    <t>3000006130</t>
  </si>
  <si>
    <t>695.0113.30.0.00.06130.000</t>
  </si>
  <si>
    <t>Межбюджетные трансферты</t>
  </si>
  <si>
    <t>500</t>
  </si>
  <si>
    <t>695.0113.30.0.00.06130.500</t>
  </si>
  <si>
    <t>540</t>
  </si>
  <si>
    <t>695.0113.30.0.00.06130.540</t>
  </si>
  <si>
    <t>ОБСЛУЖИВАНИЕ ГОСУДАРСТВЕННОГО (МУНИЦИПАЛЬНОГО) ДОЛГА</t>
  </si>
  <si>
    <t>1300</t>
  </si>
  <si>
    <t>695.1300.00.0.00.00000.000</t>
  </si>
  <si>
    <t>Обслуживание государственного (муниципального) внутреннего долга</t>
  </si>
  <si>
    <t>1301</t>
  </si>
  <si>
    <t>695.1301.00.0.00.00000.000</t>
  </si>
  <si>
    <t>695.1301.30.0.00.00000.000</t>
  </si>
  <si>
    <t>Процентные платежи по муниципальному долгу</t>
  </si>
  <si>
    <t>3000009050</t>
  </si>
  <si>
    <t>695.1301.30.0.00.09050.000</t>
  </si>
  <si>
    <t>Обслуживание государственного (муниципального) долга</t>
  </si>
  <si>
    <t>700</t>
  </si>
  <si>
    <t>695.1301.30.0.00.09050.700</t>
  </si>
  <si>
    <t>Обслуживание муниципального долга</t>
  </si>
  <si>
    <t>730</t>
  </si>
  <si>
    <t>695.1301.30.0.00.09050.730</t>
  </si>
  <si>
    <t>Результат исполнения бюджета (дефицит / профицит)</t>
  </si>
  <si>
    <t xml:space="preserve"> </t>
  </si>
  <si>
    <t>Форма 0503117 с.3</t>
  </si>
  <si>
    <t>3. Источники финансирования дефицита бюджета</t>
  </si>
  <si>
    <t>Администратор поступлений</t>
  </si>
  <si>
    <t>Вид источника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</si>
  <si>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</si>
  <si>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</si>
  <si>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90000000000000000</t>
  </si>
  <si>
    <t>источники внутреннего финансирования бюджета</t>
  </si>
  <si>
    <t>520</t>
  </si>
  <si>
    <t>01000000000000000</t>
  </si>
  <si>
    <t>0</t>
  </si>
  <si>
    <t xml:space="preserve">       из них:</t>
  </si>
  <si>
    <t>695.00.00.00.00.00.0000.000</t>
  </si>
  <si>
    <t>Бюджетные кредиты из других бюджетов бюджетной системы Российской Федерации</t>
  </si>
  <si>
    <t>01030000000000000</t>
  </si>
  <si>
    <t>695.01.03.00.00.00.0000.000</t>
  </si>
  <si>
    <t>Бюджетные кредиты из других бюджетов бюджетной системы Российской Федерации в валюте Российской Федерации</t>
  </si>
  <si>
    <t>01030100000000000</t>
  </si>
  <si>
    <t>695.01.03.01.00.00.0000.000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</si>
  <si>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</si>
  <si>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01030100000000800</t>
  </si>
  <si>
    <t>695.01.03.01.00.00.0000.800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</si>
  <si>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</si>
  <si>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01030100100000810</t>
  </si>
  <si>
    <t>695.01.03.01.00.10.0000.810</t>
  </si>
  <si>
    <t>источники внешнего финансирования бюджета</t>
  </si>
  <si>
    <t>620</t>
  </si>
  <si>
    <t>02000000000000000</t>
  </si>
  <si>
    <t>ERROR: Неизвестный идентификатор "ЭтоИтоговаяСтрока"</t>
  </si>
  <si>
    <t>Изменение остатков средств</t>
  </si>
  <si>
    <t>Изменение остатков средств на счетах по учету средств бюджетов</t>
  </si>
  <si>
    <t>01050000000000000</t>
  </si>
  <si>
    <t>увеличение остатков средств, всего</t>
  </si>
  <si>
    <t>01050000000000500</t>
  </si>
  <si>
    <t>~#01050000000000500</t>
  </si>
  <si>
    <t>0105</t>
  </si>
  <si>
    <t>Увеличение прочих остатков средств бюджетов</t>
  </si>
  <si>
    <t>01050200000000500</t>
  </si>
  <si>
    <t>695.01.05.02.00.00.0000.500</t>
  </si>
  <si>
    <t>Увеличение прочих остатков денежных средств бюджетов</t>
  </si>
  <si>
    <t>01050201000000510</t>
  </si>
  <si>
    <t>695.01.05.02.01.00.0000.510</t>
  </si>
  <si>
    <t>Увеличение прочих остатков денежных средств бюджетов сельских поселений</t>
  </si>
  <si>
    <t>01050201100000510</t>
  </si>
  <si>
    <t>695.01.05.02.01.10.0000.510</t>
  </si>
  <si>
    <t>уменьшение остатков средств, всего</t>
  </si>
  <si>
    <t>01050000000000600</t>
  </si>
  <si>
    <t>720</t>
  </si>
  <si>
    <t>~#01050000000000600</t>
  </si>
  <si>
    <t>Уменьшение прочих остатков средств бюджетов</t>
  </si>
  <si>
    <t>01050200000000600</t>
  </si>
  <si>
    <t>695.01.05.02.00.00.0000.600</t>
  </si>
  <si>
    <t>Уменьшение прочих остатков денежных средств бюджетов</t>
  </si>
  <si>
    <t>01050201000000610</t>
  </si>
  <si>
    <t>695.01.05.02.01.00.0000.610</t>
  </si>
  <si>
    <t>Уменьшение прочих остатков денежных средств бюджетов сельских поселений</t>
  </si>
  <si>
    <t>01050201100000610</t>
  </si>
  <si>
    <t>695.01.05.02.01.10.0000.610</t>
  </si>
  <si>
    <t>Иные источники внутреннего финансирования дефицитов бюджетов</t>
  </si>
  <si>
    <t>01060000000000000</t>
  </si>
  <si>
    <t>Увеличение финансовых активов, являющихся иными источниками внутреннего финансирования дефицитов бюджетов</t>
  </si>
  <si>
    <t>710</t>
  </si>
  <si>
    <t>01060000000000500</t>
  </si>
  <si>
    <t>~#01060000000000500</t>
  </si>
  <si>
    <t>Уменьшение финансовых активов, являющихся иными источниками внутреннего финансирования дефицитов бюджетов</t>
  </si>
  <si>
    <t>01060000000000600</t>
  </si>
  <si>
    <t>~#01060000000000600</t>
  </si>
  <si>
    <t>Руководитель                                          ________________________</t>
  </si>
  <si>
    <t>Эспок Наталья Павловна</t>
  </si>
  <si>
    <t xml:space="preserve">                                                                                   (подпись)</t>
  </si>
  <si>
    <t>(расшифровка подписи)</t>
  </si>
  <si>
    <t>Руководитель финансово-                         ______________________</t>
  </si>
  <si>
    <t>экономической службы                                           (подпись)</t>
  </si>
  <si>
    <t>Главный бухгалтер                                  ________________________</t>
  </si>
  <si>
    <t>Туданова Светлана Николаевна</t>
  </si>
  <si>
    <t>695.01.05.00.00.00.0000.500</t>
  </si>
  <si>
    <t>695.01.05.00.00.00.0000.600</t>
  </si>
  <si>
    <t>Доходы</t>
  </si>
  <si>
    <t>Расходы</t>
  </si>
  <si>
    <t>тыс.руб</t>
  </si>
  <si>
    <t>Факт</t>
  </si>
  <si>
    <t xml:space="preserve">% </t>
  </si>
  <si>
    <t>План</t>
  </si>
  <si>
    <t>Источники финансирования дефицита бюджета</t>
  </si>
  <si>
    <t>Итог по бюджету</t>
  </si>
  <si>
    <t>Прогноз остатка на счетах по исполнению бюджета в на конец периода</t>
  </si>
  <si>
    <t xml:space="preserve">  Структура ДОХОДОВ </t>
  </si>
  <si>
    <t xml:space="preserve">Налоговые </t>
  </si>
  <si>
    <t>Неналоговые</t>
  </si>
  <si>
    <t>млн.руб</t>
  </si>
  <si>
    <t>%</t>
  </si>
  <si>
    <t>Безвозмездные поступления из вышестоящих бюджетов</t>
  </si>
  <si>
    <t>Субвенции</t>
  </si>
  <si>
    <t>Сводка по бюджету</t>
  </si>
  <si>
    <t>ДОХОДЫ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</si>
  <si>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</si>
  <si>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</si>
  <si>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</si>
  <si>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</si>
  <si>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</si>
  <si>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</si>
  <si>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</si>
  <si>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</si>
  <si>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</si>
  <si>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Обслуживание государственного и муниципального долга</t>
  </si>
  <si>
    <t>Всего расходов:</t>
  </si>
  <si>
    <t>план</t>
  </si>
  <si>
    <t>факт</t>
  </si>
  <si>
    <t>на  01 апреля 2023 г.</t>
  </si>
  <si>
    <t>01.04.2023</t>
  </si>
  <si>
    <r>
      <t>Периодичность: месячная,</t>
    </r>
    <r>
      <rPr>
        <b/>
        <u/>
        <sz val="10"/>
        <rFont val="Arial"/>
        <family val="2"/>
        <charset val="204"/>
      </rPr>
      <t xml:space="preserve"> квартальная</t>
    </r>
    <r>
      <rPr>
        <sz val="10"/>
        <rFont val="Arial"/>
        <family val="2"/>
        <charset val="204"/>
      </rPr>
      <t>, годовая</t>
    </r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</si>
  <si>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</si>
  <si>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</si>
  <si>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(на реализацию соглашений о передаче органам местного самоуправления сельских поселений отдельных  полномочий органов местного самоуправления муниципального района, предусмотренных п. 7 ст. 14 Федерального закона от 06.10.2003 №131-ФЗ)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</si>
  <si>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(на реализацию соглашений о передаче органам местного самоуправления сельских поселений отдельных  полномочий органов местного самоуправления муниципального района, предусмотренных п. 20 ст. 14 Федерального закона от 06.10.2003 №131-ФЗ)</t>
  </si>
  <si>
    <t>Обеспечение проведения выборов и референдумов</t>
  </si>
  <si>
    <t>0107</t>
  </si>
  <si>
    <t>601.0107.00.0.00.00000.000</t>
  </si>
  <si>
    <t>601.0107.30.0.00.00000.000</t>
  </si>
  <si>
    <t>Проведение выборов в представительные органы муниципального образования</t>
  </si>
  <si>
    <t>3000001040</t>
  </si>
  <si>
    <t>601.0107.30.0.00.01040.000</t>
  </si>
  <si>
    <t>601.0107.30.0.00.01040.800</t>
  </si>
  <si>
    <t>Специальные расходы</t>
  </si>
  <si>
    <t>880</t>
  </si>
  <si>
    <t>601.0107.30.0.00.01040.880</t>
  </si>
  <si>
    <t>601.0113.30.0.00.09320.247</t>
  </si>
  <si>
    <t>Приобретение модульного здания для размещения территориального пункта Администрации в п. Носок</t>
  </si>
  <si>
    <t>3000009500</t>
  </si>
  <si>
    <t>601.0113.30.0.00.09500.000</t>
  </si>
  <si>
    <t>601.0113.30.0.00.09500.400</t>
  </si>
  <si>
    <t>601.0113.30.0.00.09500.410</t>
  </si>
  <si>
    <t>601.0113.30.0.00.09500.412</t>
  </si>
  <si>
    <t>Содержание и хранение 6 домов в п.Тухард сельского поселения Караул</t>
  </si>
  <si>
    <t>3000009510</t>
  </si>
  <si>
    <t>601.0113.30.0.00.09510.000</t>
  </si>
  <si>
    <t>601.0113.30.0.00.09510.200</t>
  </si>
  <si>
    <t>601.0113.30.0.00.09510.240</t>
  </si>
  <si>
    <t>601.0113.30.0.00.09510.244</t>
  </si>
  <si>
    <t>601.0113.30.0.00.09510.247</t>
  </si>
  <si>
    <t>Межевание и проведение кадастровых работ по земельным участкам, находящимся на территории сельского поселения Караул</t>
  </si>
  <si>
    <t>0200004220</t>
  </si>
  <si>
    <t>601.0412.02.0.00.04220.000</t>
  </si>
  <si>
    <t>601.0412.02.0.00.04220.200</t>
  </si>
  <si>
    <t>601.0412.02.0.00.04220.240</t>
  </si>
  <si>
    <t>601.0412.02.0.00.04220.244</t>
  </si>
  <si>
    <t>601.0412.30.0.00.00000.000</t>
  </si>
  <si>
    <t>Выполнение мероприятий по признанию жилых домов аварийными</t>
  </si>
  <si>
    <t>3000009490</t>
  </si>
  <si>
    <t>601.0412.30.0.00.09490.000</t>
  </si>
  <si>
    <t>601.0412.30.0.00.09490.200</t>
  </si>
  <si>
    <t>601.0412.30.0.00.09490.240</t>
  </si>
  <si>
    <t>601.0412.30.0.00.09490.244</t>
  </si>
  <si>
    <t>Выбытие денежных средств и их эквивалентов</t>
  </si>
  <si>
    <t>00000000000000610</t>
  </si>
  <si>
    <t>695.00.00.00.00.00.0000.610</t>
  </si>
  <si>
    <t>Увеличение остатков средств бюджетов</t>
  </si>
  <si>
    <t>Уменьшение остатков средств бюджетов</t>
  </si>
  <si>
    <t>05.04.2023</t>
  </si>
  <si>
    <t>Контроль</t>
  </si>
  <si>
    <t>Информация для размещения на платформе Госвеб по состояния на 01.04.2023</t>
  </si>
  <si>
    <t>Доходы - РАСХОДЫ по направлениям , тыс.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</si>
</sst>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;[Red]\-#,##0.00;"/>
    <numFmt numFmtId="165" formatCode="000"/>
    <numFmt numFmtId="166" formatCode="#,##0.00;[Red]\-#,##0.00;\-"/>
    <numFmt numFmtId="167" formatCode="0000"/>
    <numFmt numFmtId="168" formatCode="0.000"/>
    <numFmt numFmtId="169" formatCode="00"/>
    <numFmt numFmtId="170" formatCode="#,##0.00;[Red]\-#,##0.00;0.00"/>
    <numFmt numFmtId="171" formatCode="0000000"/>
  </numFmts>
  <fonts count="2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Helv"/>
    </font>
    <font>
      <b/>
      <sz val="10"/>
      <name val="Arial Cyr"/>
      <charset val="204"/>
    </font>
    <font>
      <u/>
      <sz val="8"/>
      <name val="Arial Cyr"/>
      <charset val="204"/>
    </font>
    <font>
      <b/>
      <u/>
      <sz val="10"/>
      <name val="Arial"/>
      <family val="2"/>
      <charset val="204"/>
    </font>
    <font>
      <sz val="8"/>
      <name val="Arial"/>
      <family val="2"/>
      <charset val="204"/>
    </font>
    <font>
      <b/>
      <sz val="9"/>
      <name val="Arial Cyr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0"/>
      <name val="Arial Cyr"/>
      <charset val="204"/>
    </font>
    <font>
      <sz val="9"/>
      <color indexed="8"/>
      <name val="Arial"/>
      <family val="2"/>
      <charset val="204"/>
    </font>
    <font>
      <sz val="8"/>
      <name val="Arial Cyr"/>
      <charset val="204"/>
    </font>
    <font>
      <b/>
      <sz val="10"/>
      <name val="Helv"/>
    </font>
    <font>
      <i/>
      <sz val="9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name val="Arial"/>
      <family val="2"/>
      <charset val="204"/>
    </font>
    <font>
      <u/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12" fillId="0" borderId="0"/>
    <xf numFmtId="0" fontId="14" fillId="0" borderId="0"/>
    <xf numFmtId="0" fontId="18" fillId="0" borderId="0"/>
    <xf numFmtId="0" fontId="19" fillId="0" borderId="0"/>
    <xf numFmtId="0" fontId="20" fillId="0" borderId="0"/>
    <xf numFmtId="0" fontId="14" fillId="0" borderId="0"/>
  </cellStyleXfs>
  <cellXfs count="163">
    <xf numFmtId="0" fontId="0" fillId="0" borderId="0" xfId="0"/>
    <xf numFmtId="0" fontId="4" fillId="0" borderId="0" xfId="3"/>
    <xf numFmtId="0" fontId="5" fillId="0" borderId="0" xfId="2" applyFont="1" applyAlignment="1" applyProtection="1">
      <alignment horizontal="center"/>
      <protection hidden="1"/>
    </xf>
    <xf numFmtId="0" fontId="3" fillId="0" borderId="0" xfId="2" applyProtection="1">
      <protection hidden="1"/>
    </xf>
    <xf numFmtId="0" fontId="5" fillId="0" borderId="2" xfId="2" applyFont="1" applyBorder="1" applyAlignment="1" applyProtection="1">
      <alignment horizontal="center"/>
      <protection hidden="1"/>
    </xf>
    <xf numFmtId="49" fontId="3" fillId="0" borderId="0" xfId="2" applyNumberFormat="1" applyAlignment="1" applyProtection="1">
      <alignment horizontal="right" vertical="center"/>
      <protection hidden="1"/>
    </xf>
    <xf numFmtId="0" fontId="3" fillId="0" borderId="0" xfId="2" applyAlignment="1" applyProtection="1">
      <alignment horizontal="right" vertical="center"/>
      <protection hidden="1"/>
    </xf>
    <xf numFmtId="0" fontId="3" fillId="0" borderId="0" xfId="2" applyAlignment="1" applyProtection="1">
      <alignment horizontal="left"/>
      <protection hidden="1"/>
    </xf>
    <xf numFmtId="49" fontId="3" fillId="0" borderId="3" xfId="2" applyNumberFormat="1" applyBorder="1" applyAlignment="1" applyProtection="1">
      <alignment horizontal="center"/>
      <protection hidden="1"/>
    </xf>
    <xf numFmtId="0" fontId="3" fillId="0" borderId="0" xfId="2" applyAlignment="1" applyProtection="1">
      <alignment horizontal="left" vertical="top"/>
      <protection hidden="1"/>
    </xf>
    <xf numFmtId="0" fontId="5" fillId="0" borderId="0" xfId="3" applyFont="1" applyAlignment="1">
      <alignment horizontal="center"/>
    </xf>
    <xf numFmtId="0" fontId="3" fillId="0" borderId="0" xfId="2" applyAlignment="1" applyProtection="1">
      <alignment horizontal="right" vertical="top"/>
      <protection hidden="1"/>
    </xf>
    <xf numFmtId="49" fontId="3" fillId="0" borderId="5" xfId="2" applyNumberFormat="1" applyBorder="1" applyAlignment="1" applyProtection="1">
      <alignment horizontal="center" vertical="justify"/>
      <protection hidden="1"/>
    </xf>
    <xf numFmtId="0" fontId="3" fillId="0" borderId="4" xfId="2" applyBorder="1" applyAlignment="1" applyProtection="1">
      <alignment horizontal="right" vertical="top"/>
      <protection hidden="1"/>
    </xf>
    <xf numFmtId="49" fontId="3" fillId="0" borderId="3" xfId="2" applyNumberFormat="1" applyBorder="1" applyAlignment="1" applyProtection="1">
      <alignment horizontal="center" vertical="justify"/>
      <protection hidden="1"/>
    </xf>
    <xf numFmtId="0" fontId="8" fillId="0" borderId="0" xfId="5" applyFont="1" applyProtection="1">
      <protection hidden="1"/>
    </xf>
    <xf numFmtId="0" fontId="9" fillId="0" borderId="0" xfId="2" applyFont="1" applyProtection="1">
      <protection hidden="1"/>
    </xf>
    <xf numFmtId="49" fontId="3" fillId="0" borderId="0" xfId="2" applyNumberFormat="1" applyProtection="1">
      <protection hidden="1"/>
    </xf>
    <xf numFmtId="0" fontId="8" fillId="0" borderId="0" xfId="5" applyFont="1" applyAlignment="1" applyProtection="1">
      <alignment horizontal="right"/>
      <protection hidden="1"/>
    </xf>
    <xf numFmtId="49" fontId="3" fillId="0" borderId="1" xfId="2" applyNumberFormat="1" applyBorder="1" applyAlignment="1" applyProtection="1">
      <alignment horizontal="center" vertical="center" wrapText="1"/>
      <protection hidden="1"/>
    </xf>
    <xf numFmtId="2" fontId="8" fillId="0" borderId="1" xfId="5" applyNumberFormat="1" applyFont="1" applyBorder="1" applyAlignment="1" applyProtection="1">
      <alignment horizontal="center" wrapText="1"/>
      <protection hidden="1"/>
    </xf>
    <xf numFmtId="49" fontId="8" fillId="0" borderId="1" xfId="2" applyNumberFormat="1" applyFont="1" applyBorder="1" applyAlignment="1" applyProtection="1">
      <alignment horizontal="center" vertical="center" wrapText="1"/>
      <protection hidden="1"/>
    </xf>
    <xf numFmtId="49" fontId="8" fillId="0" borderId="1" xfId="5" applyNumberFormat="1" applyFont="1" applyBorder="1" applyAlignment="1" applyProtection="1">
      <alignment horizontal="center" vertical="center" wrapText="1"/>
      <protection hidden="1"/>
    </xf>
    <xf numFmtId="0" fontId="10" fillId="0" borderId="1" xfId="2" applyFont="1" applyBorder="1" applyAlignment="1" applyProtection="1">
      <alignment wrapText="1"/>
      <protection hidden="1"/>
    </xf>
    <xf numFmtId="49" fontId="10" fillId="0" borderId="1" xfId="5" applyNumberFormat="1" applyFont="1" applyBorder="1" applyAlignment="1" applyProtection="1">
      <alignment horizontal="center" wrapText="1"/>
      <protection hidden="1"/>
    </xf>
    <xf numFmtId="0" fontId="10" fillId="0" borderId="1" xfId="5" applyFont="1" applyBorder="1" applyAlignment="1" applyProtection="1">
      <alignment horizontal="center" vertical="center" wrapText="1"/>
      <protection hidden="1"/>
    </xf>
    <xf numFmtId="2" fontId="4" fillId="0" borderId="0" xfId="3" applyNumberFormat="1"/>
    <xf numFmtId="4" fontId="4" fillId="0" borderId="0" xfId="3" applyNumberFormat="1"/>
    <xf numFmtId="0" fontId="10" fillId="0" borderId="1" xfId="2" applyFont="1" applyBorder="1" applyAlignment="1" applyProtection="1">
      <alignment horizontal="center" vertical="center" wrapText="1"/>
      <protection hidden="1"/>
    </xf>
    <xf numFmtId="4" fontId="3" fillId="0" borderId="1" xfId="2" applyNumberFormat="1" applyBorder="1" applyAlignment="1" applyProtection="1">
      <alignment horizontal="center" vertical="center" wrapText="1"/>
      <protection hidden="1"/>
    </xf>
    <xf numFmtId="4" fontId="3" fillId="0" borderId="1" xfId="5" applyNumberFormat="1" applyBorder="1" applyAlignment="1" applyProtection="1">
      <alignment horizontal="center" vertical="center" wrapText="1"/>
      <protection hidden="1"/>
    </xf>
    <xf numFmtId="0" fontId="11" fillId="0" borderId="1" xfId="5" applyFont="1" applyBorder="1" applyAlignment="1" applyProtection="1">
      <alignment horizontal="left" wrapText="1"/>
      <protection hidden="1"/>
    </xf>
    <xf numFmtId="49" fontId="11" fillId="0" borderId="1" xfId="5" applyNumberFormat="1" applyFont="1" applyBorder="1" applyAlignment="1" applyProtection="1">
      <alignment horizontal="center" wrapText="1"/>
      <protection hidden="1"/>
    </xf>
    <xf numFmtId="1" fontId="11" fillId="0" borderId="1" xfId="5" applyNumberFormat="1" applyFont="1" applyBorder="1" applyAlignment="1" applyProtection="1">
      <alignment horizontal="center" wrapText="1"/>
      <protection hidden="1"/>
    </xf>
    <xf numFmtId="169" fontId="11" fillId="0" borderId="1" xfId="5" applyNumberFormat="1" applyFont="1" applyBorder="1" applyAlignment="1" applyProtection="1">
      <alignment horizontal="center" wrapText="1"/>
      <protection hidden="1"/>
    </xf>
    <xf numFmtId="165" fontId="11" fillId="0" borderId="1" xfId="5" applyNumberFormat="1" applyFont="1" applyBorder="1" applyAlignment="1" applyProtection="1">
      <alignment horizontal="center" wrapText="1"/>
      <protection hidden="1"/>
    </xf>
    <xf numFmtId="167" fontId="11" fillId="0" borderId="1" xfId="5" applyNumberFormat="1" applyFont="1" applyBorder="1" applyAlignment="1" applyProtection="1">
      <alignment horizontal="center" wrapText="1"/>
      <protection hidden="1"/>
    </xf>
    <xf numFmtId="0" fontId="10" fillId="0" borderId="1" xfId="5" applyFont="1" applyBorder="1" applyAlignment="1" applyProtection="1">
      <alignment horizontal="left" wrapText="1"/>
      <protection hidden="1"/>
    </xf>
    <xf numFmtId="165" fontId="10" fillId="0" borderId="1" xfId="5" applyNumberFormat="1" applyFont="1" applyBorder="1" applyAlignment="1" applyProtection="1">
      <alignment horizontal="center" wrapText="1"/>
      <protection hidden="1"/>
    </xf>
    <xf numFmtId="1" fontId="10" fillId="0" borderId="1" xfId="5" applyNumberFormat="1" applyFont="1" applyBorder="1" applyAlignment="1" applyProtection="1">
      <alignment horizontal="center" wrapText="1"/>
      <protection hidden="1"/>
    </xf>
    <xf numFmtId="169" fontId="10" fillId="0" borderId="1" xfId="5" applyNumberFormat="1" applyFont="1" applyBorder="1" applyAlignment="1" applyProtection="1">
      <alignment horizontal="center" wrapText="1"/>
      <protection hidden="1"/>
    </xf>
    <xf numFmtId="167" fontId="10" fillId="0" borderId="1" xfId="5" applyNumberFormat="1" applyFont="1" applyBorder="1" applyAlignment="1" applyProtection="1">
      <alignment horizontal="center" wrapText="1"/>
      <protection hidden="1"/>
    </xf>
    <xf numFmtId="166" fontId="3" fillId="0" borderId="1" xfId="2" applyNumberFormat="1" applyBorder="1" applyAlignment="1" applyProtection="1">
      <alignment horizontal="center"/>
      <protection hidden="1"/>
    </xf>
    <xf numFmtId="164" fontId="3" fillId="0" borderId="1" xfId="2" applyNumberFormat="1" applyBorder="1" applyAlignment="1" applyProtection="1">
      <alignment horizontal="center"/>
      <protection hidden="1"/>
    </xf>
    <xf numFmtId="4" fontId="3" fillId="0" borderId="1" xfId="5" applyNumberFormat="1" applyBorder="1" applyAlignment="1" applyProtection="1">
      <alignment horizontal="center" wrapText="1"/>
      <protection hidden="1"/>
    </xf>
    <xf numFmtId="0" fontId="13" fillId="0" borderId="1" xfId="6" quotePrefix="1" applyFont="1" applyBorder="1" applyAlignment="1">
      <alignment horizontal="left" wrapText="1"/>
    </xf>
    <xf numFmtId="170" fontId="3" fillId="0" borderId="1" xfId="2" applyNumberFormat="1" applyBorder="1" applyAlignment="1" applyProtection="1">
      <alignment horizontal="center" wrapText="1"/>
      <protection hidden="1"/>
    </xf>
    <xf numFmtId="170" fontId="8" fillId="0" borderId="0" xfId="2" applyNumberFormat="1" applyFont="1" applyAlignment="1" applyProtection="1">
      <alignment wrapText="1"/>
      <protection hidden="1"/>
    </xf>
    <xf numFmtId="0" fontId="11" fillId="2" borderId="1" xfId="5" applyFont="1" applyFill="1" applyBorder="1" applyAlignment="1" applyProtection="1">
      <alignment horizontal="left" wrapText="1"/>
      <protection hidden="1"/>
    </xf>
    <xf numFmtId="49" fontId="11" fillId="2" borderId="1" xfId="5" applyNumberFormat="1" applyFont="1" applyFill="1" applyBorder="1" applyAlignment="1" applyProtection="1">
      <alignment horizontal="center" wrapText="1"/>
      <protection hidden="1"/>
    </xf>
    <xf numFmtId="0" fontId="10" fillId="2" borderId="1" xfId="5" applyFont="1" applyFill="1" applyBorder="1" applyAlignment="1" applyProtection="1">
      <alignment horizontal="left" wrapText="1"/>
      <protection hidden="1"/>
    </xf>
    <xf numFmtId="0" fontId="4" fillId="2" borderId="0" xfId="3" applyFill="1"/>
    <xf numFmtId="2" fontId="4" fillId="2" borderId="0" xfId="3" applyNumberFormat="1" applyFill="1"/>
    <xf numFmtId="165" fontId="11" fillId="2" borderId="1" xfId="5" applyNumberFormat="1" applyFont="1" applyFill="1" applyBorder="1" applyAlignment="1" applyProtection="1">
      <alignment horizontal="center" wrapText="1"/>
      <protection hidden="1"/>
    </xf>
    <xf numFmtId="1" fontId="11" fillId="2" borderId="1" xfId="5" applyNumberFormat="1" applyFont="1" applyFill="1" applyBorder="1" applyAlignment="1" applyProtection="1">
      <alignment horizontal="center" wrapText="1"/>
      <protection hidden="1"/>
    </xf>
    <xf numFmtId="169" fontId="11" fillId="2" borderId="1" xfId="5" applyNumberFormat="1" applyFont="1" applyFill="1" applyBorder="1" applyAlignment="1" applyProtection="1">
      <alignment horizontal="center" wrapText="1"/>
      <protection hidden="1"/>
    </xf>
    <xf numFmtId="167" fontId="11" fillId="2" borderId="1" xfId="5" applyNumberFormat="1" applyFont="1" applyFill="1" applyBorder="1" applyAlignment="1" applyProtection="1">
      <alignment horizontal="center" wrapText="1"/>
      <protection hidden="1"/>
    </xf>
    <xf numFmtId="0" fontId="11" fillId="2" borderId="1" xfId="3" applyFont="1" applyFill="1" applyBorder="1" applyAlignment="1">
      <alignment horizontal="left" wrapText="1"/>
    </xf>
    <xf numFmtId="0" fontId="11" fillId="2" borderId="1" xfId="3" applyFont="1" applyFill="1" applyBorder="1" applyAlignment="1">
      <alignment wrapText="1"/>
    </xf>
    <xf numFmtId="0" fontId="11" fillId="2" borderId="1" xfId="3" applyFont="1" applyFill="1" applyBorder="1" applyAlignment="1">
      <alignment horizontal="center" wrapText="1"/>
    </xf>
    <xf numFmtId="49" fontId="11" fillId="2" borderId="1" xfId="3" applyNumberFormat="1" applyFont="1" applyFill="1" applyBorder="1" applyAlignment="1">
      <alignment horizontal="center" wrapText="1"/>
    </xf>
    <xf numFmtId="0" fontId="9" fillId="0" borderId="1" xfId="7" applyFont="1" applyBorder="1" applyAlignment="1">
      <alignment wrapText="1"/>
    </xf>
    <xf numFmtId="0" fontId="11" fillId="0" borderId="1" xfId="3" applyFont="1" applyBorder="1" applyAlignment="1">
      <alignment horizontal="left" wrapText="1"/>
    </xf>
    <xf numFmtId="49" fontId="11" fillId="0" borderId="1" xfId="3" applyNumberFormat="1" applyFont="1" applyBorder="1" applyAlignment="1">
      <alignment horizontal="right"/>
    </xf>
    <xf numFmtId="0" fontId="11" fillId="0" borderId="1" xfId="3" applyFont="1" applyBorder="1" applyAlignment="1">
      <alignment horizontal="center"/>
    </xf>
    <xf numFmtId="49" fontId="11" fillId="0" borderId="1" xfId="3" applyNumberFormat="1" applyFont="1" applyBorder="1" applyAlignment="1">
      <alignment horizontal="center"/>
    </xf>
    <xf numFmtId="0" fontId="11" fillId="0" borderId="1" xfId="3" applyFont="1" applyBorder="1" applyAlignment="1">
      <alignment wrapText="1"/>
    </xf>
    <xf numFmtId="0" fontId="11" fillId="0" borderId="1" xfId="2" applyFont="1" applyBorder="1" applyAlignment="1" applyProtection="1">
      <alignment wrapText="1"/>
      <protection hidden="1"/>
    </xf>
    <xf numFmtId="0" fontId="15" fillId="0" borderId="0" xfId="3" applyFont="1"/>
    <xf numFmtId="2" fontId="15" fillId="0" borderId="0" xfId="3" applyNumberFormat="1" applyFont="1"/>
    <xf numFmtId="0" fontId="16" fillId="0" borderId="1" xfId="5" applyFont="1" applyBorder="1" applyAlignment="1" applyProtection="1">
      <alignment horizontal="left" wrapText="1"/>
      <protection hidden="1"/>
    </xf>
    <xf numFmtId="49" fontId="16" fillId="0" borderId="1" xfId="5" applyNumberFormat="1" applyFont="1" applyBorder="1" applyAlignment="1" applyProtection="1">
      <alignment horizontal="center" wrapText="1"/>
      <protection hidden="1"/>
    </xf>
    <xf numFmtId="4" fontId="17" fillId="0" borderId="1" xfId="5" applyNumberFormat="1" applyFont="1" applyBorder="1" applyAlignment="1" applyProtection="1">
      <alignment horizontal="center" wrapText="1"/>
      <protection hidden="1"/>
    </xf>
    <xf numFmtId="49" fontId="11" fillId="0" borderId="1" xfId="5" applyNumberFormat="1" applyFont="1" applyBorder="1" applyAlignment="1" applyProtection="1">
      <alignment horizontal="left" wrapText="1"/>
      <protection hidden="1"/>
    </xf>
    <xf numFmtId="49" fontId="10" fillId="0" borderId="1" xfId="5" applyNumberFormat="1" applyFont="1" applyBorder="1" applyAlignment="1" applyProtection="1">
      <alignment horizontal="left" wrapText="1"/>
      <protection hidden="1"/>
    </xf>
    <xf numFmtId="49" fontId="16" fillId="0" borderId="1" xfId="5" applyNumberFormat="1" applyFont="1" applyBorder="1" applyAlignment="1" applyProtection="1">
      <alignment horizontal="left" wrapText="1"/>
      <protection hidden="1"/>
    </xf>
    <xf numFmtId="0" fontId="11" fillId="0" borderId="1" xfId="3" applyFont="1" applyBorder="1" applyAlignment="1">
      <alignment horizontal="left" vertical="center" wrapText="1"/>
    </xf>
    <xf numFmtId="0" fontId="10" fillId="0" borderId="1" xfId="3" applyFont="1" applyBorder="1" applyAlignment="1">
      <alignment horizontal="left" vertical="center" wrapText="1"/>
    </xf>
    <xf numFmtId="0" fontId="16" fillId="0" borderId="1" xfId="3" applyFont="1" applyBorder="1" applyAlignment="1">
      <alignment horizontal="left" vertical="center" wrapText="1"/>
    </xf>
    <xf numFmtId="49" fontId="11" fillId="0" borderId="1" xfId="5" applyNumberFormat="1" applyFont="1" applyBorder="1" applyAlignment="1" applyProtection="1">
      <alignment horizontal="center"/>
      <protection hidden="1"/>
    </xf>
    <xf numFmtId="0" fontId="10" fillId="0" borderId="1" xfId="6" applyFont="1" applyBorder="1" applyAlignment="1">
      <alignment horizontal="left" vertical="center" wrapText="1"/>
    </xf>
    <xf numFmtId="0" fontId="11" fillId="0" borderId="1" xfId="6" applyFont="1" applyBorder="1" applyAlignment="1">
      <alignment horizontal="left" vertical="center" wrapText="1"/>
    </xf>
    <xf numFmtId="49" fontId="10" fillId="2" borderId="1" xfId="5" applyNumberFormat="1" applyFont="1" applyFill="1" applyBorder="1" applyAlignment="1" applyProtection="1">
      <alignment horizontal="center" wrapText="1"/>
      <protection hidden="1"/>
    </xf>
    <xf numFmtId="49" fontId="16" fillId="2" borderId="1" xfId="5" applyNumberFormat="1" applyFont="1" applyFill="1" applyBorder="1" applyAlignment="1" applyProtection="1">
      <alignment horizontal="left" wrapText="1"/>
      <protection hidden="1"/>
    </xf>
    <xf numFmtId="4" fontId="17" fillId="0" borderId="1" xfId="3" applyNumberFormat="1" applyFont="1" applyBorder="1" applyAlignment="1">
      <alignment horizontal="center" vertical="center" wrapText="1"/>
    </xf>
    <xf numFmtId="0" fontId="10" fillId="0" borderId="1" xfId="3" applyFont="1" applyBorder="1" applyAlignment="1">
      <alignment horizontal="justify" vertical="center" wrapText="1"/>
    </xf>
    <xf numFmtId="0" fontId="10" fillId="0" borderId="1" xfId="6" applyFont="1" applyBorder="1" applyAlignment="1">
      <alignment horizontal="justify" vertical="center" wrapText="1"/>
    </xf>
    <xf numFmtId="0" fontId="11" fillId="2" borderId="1" xfId="3" applyFont="1" applyFill="1" applyBorder="1" applyAlignment="1">
      <alignment horizontal="left" vertical="center" wrapText="1"/>
    </xf>
    <xf numFmtId="0" fontId="1" fillId="0" borderId="0" xfId="2" applyFont="1" applyAlignment="1" applyProtection="1">
      <alignment horizontal="left"/>
      <protection hidden="1"/>
    </xf>
    <xf numFmtId="4" fontId="2" fillId="0" borderId="1" xfId="5" applyNumberFormat="1" applyFont="1" applyBorder="1" applyAlignment="1" applyProtection="1">
      <alignment horizontal="center" wrapText="1"/>
      <protection hidden="1"/>
    </xf>
    <xf numFmtId="0" fontId="3" fillId="0" borderId="6" xfId="2" applyBorder="1" applyAlignment="1" applyProtection="1">
      <alignment horizontal="center"/>
      <protection hidden="1"/>
    </xf>
    <xf numFmtId="49" fontId="3" fillId="0" borderId="7" xfId="2" applyNumberFormat="1" applyBorder="1" applyAlignment="1" applyProtection="1">
      <alignment horizontal="centerContinuous"/>
      <protection hidden="1"/>
    </xf>
    <xf numFmtId="49" fontId="1" fillId="0" borderId="8" xfId="2" applyNumberFormat="1" applyFont="1" applyBorder="1" applyAlignment="1" applyProtection="1">
      <alignment horizontal="center"/>
      <protection hidden="1"/>
    </xf>
    <xf numFmtId="49" fontId="3" fillId="0" borderId="5" xfId="2" applyNumberFormat="1" applyBorder="1" applyAlignment="1" applyProtection="1">
      <alignment horizontal="centerContinuous"/>
      <protection hidden="1"/>
    </xf>
    <xf numFmtId="49" fontId="3" fillId="0" borderId="9" xfId="2" applyNumberFormat="1" applyBorder="1" applyAlignment="1" applyProtection="1">
      <alignment horizontal="centerContinuous"/>
      <protection hidden="1"/>
    </xf>
    <xf numFmtId="164" fontId="2" fillId="0" borderId="1" xfId="2" applyNumberFormat="1" applyFont="1" applyBorder="1" applyAlignment="1" applyProtection="1">
      <alignment horizontal="center"/>
      <protection hidden="1"/>
    </xf>
    <xf numFmtId="0" fontId="1" fillId="0" borderId="0" xfId="1" applyProtection="1">
      <protection hidden="1"/>
    </xf>
    <xf numFmtId="0" fontId="8" fillId="0" borderId="0" xfId="1" applyFont="1" applyAlignment="1" applyProtection="1">
      <alignment horizontal="right"/>
      <protection hidden="1"/>
    </xf>
    <xf numFmtId="0" fontId="1" fillId="0" borderId="0" xfId="1"/>
    <xf numFmtId="0" fontId="2" fillId="0" borderId="0" xfId="1" applyFont="1" applyAlignment="1" applyProtection="1">
      <alignment horizontal="centerContinuous"/>
      <protection hidden="1"/>
    </xf>
    <xf numFmtId="0" fontId="8" fillId="0" borderId="10" xfId="1" applyFont="1" applyBorder="1" applyAlignment="1" applyProtection="1">
      <alignment horizontal="center" vertical="center" wrapText="1"/>
      <protection hidden="1"/>
    </xf>
    <xf numFmtId="0" fontId="21" fillId="0" borderId="0" xfId="1" applyFont="1" applyAlignment="1" applyProtection="1">
      <alignment horizontal="center" vertical="center" wrapText="1"/>
      <protection hidden="1"/>
    </xf>
    <xf numFmtId="0" fontId="21" fillId="0" borderId="11" xfId="1" applyFont="1" applyBorder="1" applyAlignment="1" applyProtection="1">
      <alignment horizontal="center" vertical="center" wrapText="1"/>
      <protection hidden="1"/>
    </xf>
    <xf numFmtId="0" fontId="8" fillId="0" borderId="1" xfId="1" applyFont="1" applyBorder="1" applyAlignment="1" applyProtection="1">
      <alignment horizontal="center" vertical="center" wrapText="1"/>
      <protection hidden="1"/>
    </xf>
    <xf numFmtId="0" fontId="8" fillId="0" borderId="2" xfId="1" applyFont="1" applyBorder="1" applyProtection="1">
      <protection hidden="1"/>
    </xf>
    <xf numFmtId="0" fontId="8" fillId="0" borderId="1" xfId="1" applyFont="1" applyBorder="1" applyAlignment="1" applyProtection="1">
      <alignment wrapText="1"/>
      <protection hidden="1"/>
    </xf>
    <xf numFmtId="0" fontId="8" fillId="0" borderId="1" xfId="1" applyFont="1" applyBorder="1" applyAlignment="1" applyProtection="1">
      <alignment horizontal="center"/>
      <protection hidden="1"/>
    </xf>
    <xf numFmtId="167" fontId="8" fillId="0" borderId="1" xfId="1" applyNumberFormat="1" applyFont="1" applyBorder="1" applyProtection="1">
      <protection hidden="1"/>
    </xf>
    <xf numFmtId="171" fontId="8" fillId="0" borderId="1" xfId="1" applyNumberFormat="1" applyFont="1" applyBorder="1" applyProtection="1">
      <protection hidden="1"/>
    </xf>
    <xf numFmtId="165" fontId="8" fillId="0" borderId="1" xfId="1" applyNumberFormat="1" applyFont="1" applyBorder="1" applyProtection="1">
      <protection hidden="1"/>
    </xf>
    <xf numFmtId="0" fontId="8" fillId="0" borderId="1" xfId="1" applyFont="1" applyBorder="1" applyAlignment="1" applyProtection="1">
      <alignment horizontal="center" wrapText="1"/>
      <protection hidden="1"/>
    </xf>
    <xf numFmtId="164" fontId="8" fillId="0" borderId="1" xfId="1" applyNumberFormat="1" applyFont="1" applyBorder="1" applyAlignment="1" applyProtection="1">
      <alignment horizontal="right"/>
      <protection hidden="1"/>
    </xf>
    <xf numFmtId="166" fontId="8" fillId="0" borderId="0" xfId="1" applyNumberFormat="1" applyFont="1" applyProtection="1">
      <protection hidden="1"/>
    </xf>
    <xf numFmtId="0" fontId="8" fillId="0" borderId="0" xfId="1" applyFont="1" applyProtection="1">
      <protection hidden="1"/>
    </xf>
    <xf numFmtId="2" fontId="1" fillId="0" borderId="0" xfId="1" applyNumberFormat="1"/>
    <xf numFmtId="0" fontId="8" fillId="0" borderId="1" xfId="1" applyFont="1" applyBorder="1" applyProtection="1">
      <protection hidden="1"/>
    </xf>
    <xf numFmtId="0" fontId="8" fillId="0" borderId="12" xfId="1" applyFont="1" applyBorder="1" applyProtection="1">
      <protection hidden="1"/>
    </xf>
    <xf numFmtId="0" fontId="8" fillId="0" borderId="10" xfId="1" applyFont="1" applyBorder="1" applyProtection="1">
      <protection hidden="1"/>
    </xf>
    <xf numFmtId="0" fontId="8" fillId="0" borderId="13" xfId="1" applyFont="1" applyBorder="1" applyAlignment="1" applyProtection="1">
      <alignment horizontal="center" wrapText="1"/>
      <protection hidden="1"/>
    </xf>
    <xf numFmtId="0" fontId="8" fillId="0" borderId="13" xfId="1" applyFont="1" applyBorder="1" applyAlignment="1" applyProtection="1">
      <alignment horizontal="center"/>
      <protection hidden="1"/>
    </xf>
    <xf numFmtId="166" fontId="8" fillId="0" borderId="0" xfId="1" applyNumberFormat="1" applyFont="1" applyAlignment="1" applyProtection="1">
      <alignment wrapText="1"/>
      <protection hidden="1"/>
    </xf>
    <xf numFmtId="0" fontId="8" fillId="0" borderId="10" xfId="1" applyFont="1" applyBorder="1" applyAlignment="1" applyProtection="1">
      <alignment wrapText="1"/>
      <protection hidden="1"/>
    </xf>
    <xf numFmtId="0" fontId="8" fillId="0" borderId="10" xfId="1" applyFont="1" applyBorder="1" applyAlignment="1" applyProtection="1">
      <alignment horizontal="center"/>
      <protection hidden="1"/>
    </xf>
    <xf numFmtId="0" fontId="8" fillId="0" borderId="14" xfId="1" applyFont="1" applyBorder="1" applyProtection="1">
      <protection hidden="1"/>
    </xf>
    <xf numFmtId="0" fontId="8" fillId="0" borderId="15" xfId="1" applyFont="1" applyBorder="1" applyAlignment="1" applyProtection="1">
      <alignment horizontal="center"/>
      <protection hidden="1"/>
    </xf>
    <xf numFmtId="164" fontId="8" fillId="0" borderId="10" xfId="1" applyNumberFormat="1" applyFont="1" applyBorder="1" applyAlignment="1" applyProtection="1">
      <alignment horizontal="right"/>
      <protection hidden="1"/>
    </xf>
    <xf numFmtId="0" fontId="8" fillId="0" borderId="0" xfId="1" applyFont="1" applyAlignment="1" applyProtection="1">
      <alignment wrapText="1"/>
      <protection hidden="1"/>
    </xf>
    <xf numFmtId="164" fontId="8" fillId="0" borderId="12" xfId="1" applyNumberFormat="1" applyFont="1" applyBorder="1" applyAlignment="1" applyProtection="1">
      <alignment horizontal="right"/>
      <protection hidden="1"/>
    </xf>
    <xf numFmtId="164" fontId="8" fillId="0" borderId="1" xfId="1" applyNumberFormat="1" applyFont="1" applyBorder="1" applyAlignment="1" applyProtection="1">
      <alignment horizontal="center"/>
      <protection hidden="1"/>
    </xf>
    <xf numFmtId="0" fontId="8" fillId="0" borderId="0" xfId="1" applyFont="1" applyAlignment="1" applyProtection="1">
      <alignment horizontal="center"/>
      <protection hidden="1"/>
    </xf>
    <xf numFmtId="164" fontId="22" fillId="0" borderId="0" xfId="1" applyNumberFormat="1" applyFont="1" applyProtection="1">
      <protection hidden="1"/>
    </xf>
    <xf numFmtId="164" fontId="8" fillId="0" borderId="0" xfId="1" applyNumberFormat="1" applyFont="1" applyProtection="1">
      <protection hidden="1"/>
    </xf>
    <xf numFmtId="0" fontId="23" fillId="0" borderId="0" xfId="1" applyFont="1" applyAlignment="1" applyProtection="1">
      <alignment horizontal="left"/>
      <protection hidden="1"/>
    </xf>
    <xf numFmtId="164" fontId="22" fillId="0" borderId="0" xfId="1" applyNumberFormat="1" applyFont="1" applyAlignment="1" applyProtection="1">
      <alignment horizontal="center"/>
      <protection hidden="1"/>
    </xf>
    <xf numFmtId="0" fontId="8" fillId="0" borderId="0" xfId="1" applyFont="1" applyAlignment="1" applyProtection="1">
      <alignment horizontal="left"/>
      <protection hidden="1"/>
    </xf>
    <xf numFmtId="164" fontId="8" fillId="0" borderId="0" xfId="1" applyNumberFormat="1" applyFont="1" applyAlignment="1" applyProtection="1">
      <alignment horizontal="center"/>
      <protection hidden="1"/>
    </xf>
    <xf numFmtId="0" fontId="23" fillId="0" borderId="0" xfId="1" applyFont="1" applyProtection="1">
      <protection hidden="1"/>
    </xf>
    <xf numFmtId="0" fontId="22" fillId="0" borderId="0" xfId="1" applyFont="1" applyAlignment="1" applyProtection="1">
      <alignment horizontal="center"/>
      <protection hidden="1"/>
    </xf>
    <xf numFmtId="0" fontId="5" fillId="0" borderId="0" xfId="2" applyFont="1" applyAlignment="1" applyProtection="1">
      <alignment horizontal="center"/>
      <protection hidden="1"/>
    </xf>
    <xf numFmtId="0" fontId="2" fillId="0" borderId="0" xfId="2" applyFont="1" applyAlignment="1" applyProtection="1">
      <alignment horizontal="center"/>
      <protection hidden="1"/>
    </xf>
    <xf numFmtId="0" fontId="1" fillId="0" borderId="0" xfId="2" applyFont="1" applyAlignment="1" applyProtection="1">
      <alignment horizontal="center" wrapText="1"/>
      <protection hidden="1"/>
    </xf>
    <xf numFmtId="0" fontId="3" fillId="0" borderId="0" xfId="2" applyAlignment="1" applyProtection="1">
      <alignment horizontal="center" wrapText="1"/>
      <protection hidden="1"/>
    </xf>
    <xf numFmtId="0" fontId="6" fillId="0" borderId="0" xfId="4" applyFont="1" applyAlignment="1" applyProtection="1">
      <alignment horizontal="left" vertical="top" wrapText="1"/>
      <protection hidden="1"/>
    </xf>
    <xf numFmtId="168" fontId="3" fillId="0" borderId="1" xfId="5" applyNumberFormat="1" applyBorder="1" applyAlignment="1" applyProtection="1">
      <alignment horizontal="center" vertical="center" wrapText="1"/>
      <protection hidden="1"/>
    </xf>
    <xf numFmtId="49" fontId="8" fillId="0" borderId="1" xfId="5" applyNumberFormat="1" applyFont="1" applyBorder="1" applyAlignment="1" applyProtection="1">
      <alignment horizontal="center" vertical="center" wrapText="1"/>
      <protection hidden="1"/>
    </xf>
    <xf numFmtId="0" fontId="10" fillId="0" borderId="1" xfId="5" applyFont="1" applyBorder="1" applyAlignment="1" applyProtection="1">
      <alignment horizontal="center" vertical="center" wrapText="1"/>
      <protection hidden="1"/>
    </xf>
    <xf numFmtId="0" fontId="3" fillId="0" borderId="1" xfId="2" applyBorder="1" applyAlignment="1" applyProtection="1">
      <alignment horizontal="center" vertical="center" wrapText="1"/>
      <protection hidden="1"/>
    </xf>
    <xf numFmtId="0" fontId="3" fillId="0" borderId="1" xfId="5" applyBorder="1" applyAlignment="1" applyProtection="1">
      <alignment horizontal="center" vertical="center" wrapText="1"/>
      <protection hidden="1"/>
    </xf>
    <xf numFmtId="49" fontId="3" fillId="0" borderId="1" xfId="2" applyNumberFormat="1" applyBorder="1" applyAlignment="1" applyProtection="1">
      <alignment horizontal="center" vertical="center" wrapText="1"/>
      <protection hidden="1"/>
    </xf>
    <xf numFmtId="0" fontId="24" fillId="0" borderId="0" xfId="0" applyFont="1" applyFill="1"/>
    <xf numFmtId="0" fontId="24" fillId="0" borderId="1" xfId="0" applyFont="1" applyFill="1" applyBorder="1"/>
    <xf numFmtId="0" fontId="24" fillId="0" borderId="1" xfId="0" applyFont="1" applyFill="1" applyBorder="1" applyAlignment="1">
      <alignment wrapText="1"/>
    </xf>
    <xf numFmtId="1" fontId="24" fillId="0" borderId="1" xfId="0" applyNumberFormat="1" applyFont="1" applyFill="1" applyBorder="1" applyAlignment="1">
      <alignment wrapText="1"/>
    </xf>
    <xf numFmtId="2" fontId="24" fillId="0" borderId="1" xfId="0" applyNumberFormat="1" applyFont="1" applyFill="1" applyBorder="1"/>
    <xf numFmtId="2" fontId="24" fillId="0" borderId="1" xfId="0" applyNumberFormat="1" applyFont="1" applyFill="1" applyBorder="1" applyAlignment="1">
      <alignment horizontal="center"/>
    </xf>
    <xf numFmtId="2" fontId="24" fillId="0" borderId="0" xfId="0" applyNumberFormat="1" applyFont="1" applyFill="1"/>
    <xf numFmtId="0" fontId="24" fillId="0" borderId="1" xfId="0" applyFont="1" applyFill="1" applyBorder="1" applyAlignment="1">
      <alignment horizontal="right"/>
    </xf>
    <xf numFmtId="0" fontId="25" fillId="0" borderId="1" xfId="0" applyFont="1" applyFill="1" applyBorder="1" applyAlignment="1">
      <alignment horizontal="left" vertical="center"/>
    </xf>
    <xf numFmtId="170" fontId="25" fillId="0" borderId="1" xfId="11" applyNumberFormat="1" applyFont="1" applyFill="1" applyBorder="1" applyProtection="1">
      <protection hidden="1"/>
    </xf>
    <xf numFmtId="170" fontId="25" fillId="0" borderId="0" xfId="11" applyNumberFormat="1" applyFont="1" applyFill="1" applyBorder="1" applyProtection="1">
      <protection hidden="1"/>
    </xf>
    <xf numFmtId="0" fontId="25" fillId="0" borderId="1" xfId="0" applyFont="1" applyFill="1" applyBorder="1" applyAlignment="1">
      <alignment horizontal="left" vertical="center" wrapText="1"/>
    </xf>
    <xf numFmtId="4" fontId="25" fillId="0" borderId="1" xfId="0" applyNumberFormat="1" applyFont="1" applyFill="1" applyBorder="1" applyAlignment="1">
      <alignment horizontal="center" vertical="center"/>
    </xf>
    <xf numFmtId="4" fontId="25" fillId="0" borderId="1" xfId="11" applyNumberFormat="1" applyFont="1" applyFill="1" applyBorder="1" applyProtection="1">
      <protection hidden="1"/>
    </xf>
  </cellXfs>
  <cellStyles count="12">
    <cellStyle name="Обычный" xfId="0" builtinId="0"/>
    <cellStyle name="Обычный 2" xfId="1" xr:uid="{00000000-0005-0000-0000-000001000000}"/>
    <cellStyle name="Обычный 3" xfId="6" xr:uid="{00000000-0005-0000-0000-000002000000}"/>
    <cellStyle name="Обычный 4" xfId="8" xr:uid="{00000000-0005-0000-0000-000003000000}"/>
    <cellStyle name="Обычный 5" xfId="9" xr:uid="{00000000-0005-0000-0000-000004000000}"/>
    <cellStyle name="Обычный 6" xfId="10" xr:uid="{00000000-0005-0000-0000-000005000000}"/>
    <cellStyle name="Обычный 7" xfId="11" xr:uid="{A26119F2-0FFB-4FE0-AA1E-47267605A3AF}"/>
    <cellStyle name="Обычный_117 на 01.10.2014г." xfId="4" xr:uid="{00000000-0005-0000-0000-000006000000}"/>
    <cellStyle name="Обычный_tmp" xfId="2" xr:uid="{00000000-0005-0000-0000-000007000000}"/>
    <cellStyle name="Обычный_Tmp2" xfId="5" xr:uid="{00000000-0005-0000-0000-000008000000}"/>
    <cellStyle name="Обычный_доходы (пр.2) " xfId="7" xr:uid="{00000000-0005-0000-0000-000009000000}"/>
    <cellStyle name="Стиль 1" xfId="3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3"/>
  <sheetViews>
    <sheetView view="pageBreakPreview" topLeftCell="A2" zoomScale="90" zoomScaleNormal="100" zoomScaleSheetLayoutView="90" workbookViewId="0">
      <selection activeCell="G22" sqref="G22"/>
    </sheetView>
  </sheetViews>
  <sheetFormatPr defaultColWidth="9.140625" defaultRowHeight="12.75" x14ac:dyDescent="0.2"/>
  <cols>
    <col min="1" max="1" width="54.28515625" style="1" customWidth="1"/>
    <col min="2" max="2" width="5.140625" style="1" customWidth="1"/>
    <col min="3" max="3" width="3.85546875" style="1" customWidth="1"/>
    <col min="4" max="4" width="2.28515625" style="1" customWidth="1"/>
    <col min="5" max="5" width="2.85546875" style="1" customWidth="1"/>
    <col min="6" max="6" width="3" style="1" customWidth="1"/>
    <col min="7" max="7" width="3.85546875" style="1" customWidth="1"/>
    <col min="8" max="8" width="4.140625" style="1" customWidth="1"/>
    <col min="9" max="9" width="6.5703125" style="1" customWidth="1"/>
    <col min="10" max="10" width="4.5703125" style="1" customWidth="1"/>
    <col min="11" max="11" width="65.7109375" style="1" hidden="1" customWidth="1"/>
    <col min="12" max="12" width="16.5703125" style="1" customWidth="1"/>
    <col min="13" max="13" width="13.140625" style="1" hidden="1" customWidth="1"/>
    <col min="14" max="14" width="16.7109375" style="1" customWidth="1"/>
    <col min="15" max="15" width="18.7109375" style="1" customWidth="1"/>
    <col min="16" max="16" width="9.140625" style="1" hidden="1" customWidth="1"/>
    <col min="17" max="17" width="14" style="1" bestFit="1" customWidth="1"/>
    <col min="18" max="18" width="19.140625" style="1" customWidth="1"/>
    <col min="19" max="19" width="17.7109375" style="1" customWidth="1"/>
    <col min="20" max="16384" width="9.140625" style="1"/>
  </cols>
  <sheetData>
    <row r="1" spans="1:16" x14ac:dyDescent="0.2">
      <c r="A1" s="139" t="s">
        <v>86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16" x14ac:dyDescent="0.2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</row>
    <row r="3" spans="1:16" ht="13.5" thickBot="1" x14ac:dyDescent="0.25">
      <c r="A3" s="2"/>
      <c r="B3" s="2" t="s">
        <v>80</v>
      </c>
      <c r="C3" s="2"/>
      <c r="D3" s="3"/>
      <c r="N3" s="4"/>
      <c r="O3" s="90" t="s">
        <v>85</v>
      </c>
    </row>
    <row r="4" spans="1:16" x14ac:dyDescent="0.2">
      <c r="A4" s="3"/>
      <c r="B4" s="3"/>
      <c r="C4" s="3"/>
      <c r="D4" s="3"/>
      <c r="N4" s="5" t="s">
        <v>84</v>
      </c>
      <c r="O4" s="91" t="s">
        <v>83</v>
      </c>
    </row>
    <row r="5" spans="1:16" x14ac:dyDescent="0.2">
      <c r="A5" s="140" t="s">
        <v>1086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N5" s="6" t="s">
        <v>82</v>
      </c>
      <c r="O5" s="92" t="s">
        <v>1087</v>
      </c>
    </row>
    <row r="6" spans="1:16" x14ac:dyDescent="0.2">
      <c r="A6" s="7" t="s">
        <v>95</v>
      </c>
      <c r="B6" s="7" t="s">
        <v>80</v>
      </c>
      <c r="C6" s="7"/>
      <c r="D6" s="3"/>
      <c r="N6" s="6" t="s">
        <v>81</v>
      </c>
      <c r="O6" s="8" t="s">
        <v>96</v>
      </c>
    </row>
    <row r="7" spans="1:16" x14ac:dyDescent="0.2">
      <c r="A7" s="9" t="s">
        <v>97</v>
      </c>
      <c r="B7" s="142" t="s">
        <v>98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0"/>
      <c r="N7" s="11" t="s">
        <v>79</v>
      </c>
      <c r="O7" s="12" t="s">
        <v>0</v>
      </c>
    </row>
    <row r="8" spans="1:16" ht="27" customHeight="1" x14ac:dyDescent="0.2">
      <c r="A8" s="9" t="s">
        <v>99</v>
      </c>
      <c r="B8" s="142" t="s">
        <v>100</v>
      </c>
      <c r="C8" s="142"/>
      <c r="D8" s="142"/>
      <c r="E8" s="142"/>
      <c r="F8" s="142"/>
      <c r="G8" s="142"/>
      <c r="H8" s="142"/>
      <c r="I8" s="142"/>
      <c r="J8" s="142"/>
      <c r="K8" s="142"/>
      <c r="L8" s="142"/>
      <c r="N8" s="13" t="s">
        <v>78</v>
      </c>
      <c r="O8" s="14" t="s">
        <v>77</v>
      </c>
    </row>
    <row r="9" spans="1:16" x14ac:dyDescent="0.2">
      <c r="A9" s="88" t="s">
        <v>1088</v>
      </c>
      <c r="B9" s="7"/>
      <c r="C9" s="7"/>
      <c r="D9" s="3"/>
      <c r="G9" s="15"/>
      <c r="H9" s="15"/>
      <c r="I9" s="15"/>
      <c r="J9" s="15"/>
      <c r="K9" s="15"/>
      <c r="N9" s="6"/>
      <c r="O9" s="93"/>
    </row>
    <row r="10" spans="1:16" ht="13.5" thickBot="1" x14ac:dyDescent="0.25">
      <c r="A10" s="7" t="s">
        <v>101</v>
      </c>
      <c r="B10" s="7"/>
      <c r="C10" s="7"/>
      <c r="D10" s="3"/>
      <c r="G10" s="15"/>
      <c r="H10" s="15"/>
      <c r="I10" s="15"/>
      <c r="J10" s="15"/>
      <c r="K10" s="15"/>
      <c r="N10" s="6"/>
      <c r="O10" s="94" t="s">
        <v>102</v>
      </c>
    </row>
    <row r="11" spans="1:16" x14ac:dyDescent="0.2">
      <c r="A11" s="3"/>
      <c r="B11" s="3"/>
      <c r="C11" s="16"/>
      <c r="D11" s="3"/>
      <c r="E11" s="17"/>
      <c r="F11" s="17"/>
      <c r="G11" s="15"/>
      <c r="H11" s="15"/>
      <c r="I11" s="15"/>
      <c r="J11" s="15"/>
      <c r="K11" s="15"/>
      <c r="L11" s="15"/>
    </row>
    <row r="12" spans="1:16" x14ac:dyDescent="0.2">
      <c r="A12" s="138" t="s">
        <v>103</v>
      </c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</row>
    <row r="13" spans="1:16" x14ac:dyDescent="0.2">
      <c r="C13" s="15"/>
      <c r="D13" s="15"/>
      <c r="E13" s="15"/>
      <c r="F13" s="18"/>
      <c r="G13" s="15"/>
      <c r="H13" s="15"/>
      <c r="I13" s="15"/>
      <c r="J13" s="15"/>
      <c r="K13" s="15"/>
      <c r="L13" s="15"/>
    </row>
    <row r="14" spans="1:16" ht="33.75" customHeight="1" x14ac:dyDescent="0.2">
      <c r="A14" s="146" t="s">
        <v>104</v>
      </c>
      <c r="B14" s="146" t="s">
        <v>76</v>
      </c>
      <c r="C14" s="147" t="s">
        <v>75</v>
      </c>
      <c r="D14" s="147"/>
      <c r="E14" s="147"/>
      <c r="F14" s="147"/>
      <c r="G14" s="147"/>
      <c r="H14" s="147"/>
      <c r="I14" s="147"/>
      <c r="J14" s="147"/>
      <c r="K14" s="147" t="s">
        <v>105</v>
      </c>
      <c r="L14" s="148" t="s">
        <v>74</v>
      </c>
      <c r="M14" s="19" t="s">
        <v>74</v>
      </c>
      <c r="N14" s="143" t="s">
        <v>73</v>
      </c>
      <c r="O14" s="143" t="s">
        <v>72</v>
      </c>
    </row>
    <row r="15" spans="1:16" ht="3" hidden="1" customHeight="1" x14ac:dyDescent="0.2">
      <c r="A15" s="146"/>
      <c r="B15" s="146"/>
      <c r="C15" s="147"/>
      <c r="D15" s="147"/>
      <c r="E15" s="147"/>
      <c r="F15" s="147"/>
      <c r="G15" s="147"/>
      <c r="H15" s="147"/>
      <c r="I15" s="147"/>
      <c r="J15" s="147"/>
      <c r="K15" s="147"/>
      <c r="L15" s="148"/>
      <c r="M15" s="19" t="s">
        <v>74</v>
      </c>
      <c r="N15" s="143"/>
      <c r="O15" s="143"/>
    </row>
    <row r="16" spans="1:16" ht="6.75" customHeight="1" x14ac:dyDescent="0.2">
      <c r="A16" s="146"/>
      <c r="B16" s="146"/>
      <c r="C16" s="147"/>
      <c r="D16" s="147"/>
      <c r="E16" s="147"/>
      <c r="F16" s="147"/>
      <c r="G16" s="147"/>
      <c r="H16" s="147"/>
      <c r="I16" s="147"/>
      <c r="J16" s="147"/>
      <c r="K16" s="147"/>
      <c r="L16" s="148"/>
      <c r="M16" s="19" t="s">
        <v>74</v>
      </c>
      <c r="N16" s="143"/>
      <c r="O16" s="143"/>
      <c r="P16" s="20"/>
    </row>
    <row r="17" spans="1:19" ht="9.75" customHeight="1" x14ac:dyDescent="0.2">
      <c r="A17" s="21">
        <v>1</v>
      </c>
      <c r="B17" s="21">
        <v>2</v>
      </c>
      <c r="C17" s="144">
        <v>3</v>
      </c>
      <c r="D17" s="144"/>
      <c r="E17" s="144"/>
      <c r="F17" s="144"/>
      <c r="G17" s="144"/>
      <c r="H17" s="144"/>
      <c r="I17" s="144"/>
      <c r="J17" s="144"/>
      <c r="K17" s="22"/>
      <c r="L17" s="21" t="s">
        <v>106</v>
      </c>
      <c r="M17" s="21"/>
      <c r="N17" s="22">
        <v>5</v>
      </c>
      <c r="O17" s="22" t="s">
        <v>107</v>
      </c>
      <c r="P17" s="20"/>
    </row>
    <row r="18" spans="1:19" x14ac:dyDescent="0.2">
      <c r="A18" s="23" t="s">
        <v>71</v>
      </c>
      <c r="B18" s="24" t="s">
        <v>1</v>
      </c>
      <c r="C18" s="145" t="s">
        <v>108</v>
      </c>
      <c r="D18" s="145"/>
      <c r="E18" s="145"/>
      <c r="F18" s="145"/>
      <c r="G18" s="145"/>
      <c r="H18" s="145"/>
      <c r="I18" s="145"/>
      <c r="J18" s="145"/>
      <c r="K18" s="25"/>
      <c r="L18" s="89">
        <f>L20+L130</f>
        <v>636225531.11000001</v>
      </c>
      <c r="M18" s="89">
        <f>M20+M130</f>
        <v>-221245110.82999998</v>
      </c>
      <c r="N18" s="89">
        <f>N20+N130</f>
        <v>45956389.75</v>
      </c>
      <c r="O18" s="89">
        <f t="shared" ref="O18:O81" si="0">L18-N18</f>
        <v>590269141.36000001</v>
      </c>
      <c r="Q18" s="26"/>
      <c r="R18" s="27"/>
    </row>
    <row r="19" spans="1:19" x14ac:dyDescent="0.2">
      <c r="A19" s="23" t="s">
        <v>70</v>
      </c>
      <c r="B19" s="28"/>
      <c r="C19" s="25"/>
      <c r="D19" s="25"/>
      <c r="E19" s="25"/>
      <c r="F19" s="25"/>
      <c r="G19" s="25"/>
      <c r="H19" s="25"/>
      <c r="I19" s="25"/>
      <c r="J19" s="25"/>
      <c r="K19" s="25"/>
      <c r="L19" s="29"/>
      <c r="M19" s="29"/>
      <c r="N19" s="30"/>
      <c r="O19" s="30"/>
      <c r="Q19" s="26"/>
    </row>
    <row r="20" spans="1:19" ht="18.75" customHeight="1" x14ac:dyDescent="0.2">
      <c r="A20" s="31" t="s">
        <v>69</v>
      </c>
      <c r="B20" s="24"/>
      <c r="C20" s="32" t="s">
        <v>109</v>
      </c>
      <c r="D20" s="33" t="s">
        <v>110</v>
      </c>
      <c r="E20" s="34" t="s">
        <v>111</v>
      </c>
      <c r="F20" s="34" t="s">
        <v>111</v>
      </c>
      <c r="G20" s="35" t="s">
        <v>109</v>
      </c>
      <c r="H20" s="34" t="s">
        <v>111</v>
      </c>
      <c r="I20" s="36" t="s">
        <v>112</v>
      </c>
      <c r="J20" s="35" t="s">
        <v>109</v>
      </c>
      <c r="K20" s="31" t="s">
        <v>69</v>
      </c>
      <c r="L20" s="89">
        <f>L21+L54+L74+L79+L109+L123+L70+L48+L96+L116+L38</f>
        <v>25838840.970000003</v>
      </c>
      <c r="M20" s="89">
        <f>M21+M54+M74+M79+M109+M123+M70+M48+M96+M116+M38</f>
        <v>-15558160.970000001</v>
      </c>
      <c r="N20" s="89">
        <f>N21+N54+N74+N79+N109+N123+N70+N48+N96+N116+N38</f>
        <v>7065555.4400000004</v>
      </c>
      <c r="O20" s="95">
        <f t="shared" si="0"/>
        <v>18773285.530000001</v>
      </c>
      <c r="Q20" s="26"/>
    </row>
    <row r="21" spans="1:19" ht="17.25" customHeight="1" x14ac:dyDescent="0.2">
      <c r="A21" s="31" t="s">
        <v>68</v>
      </c>
      <c r="B21" s="24"/>
      <c r="C21" s="32" t="s">
        <v>38</v>
      </c>
      <c r="D21" s="33" t="s">
        <v>110</v>
      </c>
      <c r="E21" s="34" t="s">
        <v>113</v>
      </c>
      <c r="F21" s="34" t="s">
        <v>111</v>
      </c>
      <c r="G21" s="35" t="s">
        <v>109</v>
      </c>
      <c r="H21" s="34" t="s">
        <v>111</v>
      </c>
      <c r="I21" s="36" t="s">
        <v>112</v>
      </c>
      <c r="J21" s="32" t="s">
        <v>109</v>
      </c>
      <c r="K21" s="31" t="s">
        <v>68</v>
      </c>
      <c r="L21" s="89">
        <f>L22</f>
        <v>21060983.590000004</v>
      </c>
      <c r="M21" s="89">
        <f>N21-L21</f>
        <v>-15191745.400000002</v>
      </c>
      <c r="N21" s="89">
        <f>N22</f>
        <v>5869238.1900000004</v>
      </c>
      <c r="O21" s="95">
        <f t="shared" si="0"/>
        <v>15191745.400000002</v>
      </c>
      <c r="Q21" s="26"/>
      <c r="R21" s="27"/>
      <c r="S21" s="27"/>
    </row>
    <row r="22" spans="1:19" ht="18" customHeight="1" x14ac:dyDescent="0.2">
      <c r="A22" s="31" t="s">
        <v>67</v>
      </c>
      <c r="B22" s="24"/>
      <c r="C22" s="32" t="s">
        <v>38</v>
      </c>
      <c r="D22" s="33" t="s">
        <v>110</v>
      </c>
      <c r="E22" s="34" t="s">
        <v>113</v>
      </c>
      <c r="F22" s="34" t="s">
        <v>114</v>
      </c>
      <c r="G22" s="35" t="s">
        <v>109</v>
      </c>
      <c r="H22" s="34">
        <v>1</v>
      </c>
      <c r="I22" s="36" t="s">
        <v>112</v>
      </c>
      <c r="J22" s="35">
        <v>110</v>
      </c>
      <c r="K22" s="31" t="s">
        <v>67</v>
      </c>
      <c r="L22" s="89">
        <f>L23+L28+L32+L36</f>
        <v>21060983.590000004</v>
      </c>
      <c r="M22" s="89">
        <f>M23+M28+M32+M36</f>
        <v>17082216.559999999</v>
      </c>
      <c r="N22" s="89">
        <f>N23+N28+N32+N36</f>
        <v>5869238.1900000004</v>
      </c>
      <c r="O22" s="95">
        <f t="shared" si="0"/>
        <v>15191745.400000002</v>
      </c>
      <c r="Q22" s="26"/>
      <c r="R22" s="26"/>
      <c r="S22" s="26"/>
    </row>
    <row r="23" spans="1:19" ht="60" x14ac:dyDescent="0.2">
      <c r="A23" s="37" t="s">
        <v>66</v>
      </c>
      <c r="B23" s="24"/>
      <c r="C23" s="38" t="s">
        <v>38</v>
      </c>
      <c r="D23" s="39" t="s">
        <v>110</v>
      </c>
      <c r="E23" s="40" t="s">
        <v>113</v>
      </c>
      <c r="F23" s="40" t="s">
        <v>114</v>
      </c>
      <c r="G23" s="38" t="s">
        <v>1</v>
      </c>
      <c r="H23" s="40" t="s">
        <v>113</v>
      </c>
      <c r="I23" s="41" t="s">
        <v>112</v>
      </c>
      <c r="J23" s="38" t="s">
        <v>90</v>
      </c>
      <c r="K23" s="37" t="s">
        <v>115</v>
      </c>
      <c r="L23" s="42">
        <v>21041925.350000001</v>
      </c>
      <c r="M23" s="43">
        <v>17104589.199999999</v>
      </c>
      <c r="N23" s="44">
        <f>N24+N25+N26+N27</f>
        <v>5872552.5900000008</v>
      </c>
      <c r="O23" s="43">
        <f t="shared" si="0"/>
        <v>15169372.760000002</v>
      </c>
      <c r="Q23" s="26"/>
    </row>
    <row r="24" spans="1:19" ht="84" x14ac:dyDescent="0.2">
      <c r="A24" s="45" t="s">
        <v>65</v>
      </c>
      <c r="B24" s="24"/>
      <c r="C24" s="38" t="s">
        <v>38</v>
      </c>
      <c r="D24" s="39" t="s">
        <v>110</v>
      </c>
      <c r="E24" s="40" t="s">
        <v>113</v>
      </c>
      <c r="F24" s="40" t="s">
        <v>114</v>
      </c>
      <c r="G24" s="38" t="s">
        <v>1</v>
      </c>
      <c r="H24" s="40" t="s">
        <v>113</v>
      </c>
      <c r="I24" s="41">
        <v>1000</v>
      </c>
      <c r="J24" s="38" t="s">
        <v>90</v>
      </c>
      <c r="K24" s="37"/>
      <c r="L24" s="44">
        <v>0</v>
      </c>
      <c r="M24" s="44"/>
      <c r="N24" s="46">
        <v>5872744.6900000004</v>
      </c>
      <c r="O24" s="43"/>
      <c r="Q24" s="26"/>
      <c r="R24" s="47"/>
    </row>
    <row r="25" spans="1:19" ht="72" hidden="1" x14ac:dyDescent="0.2">
      <c r="A25" s="45" t="s">
        <v>64</v>
      </c>
      <c r="B25" s="24"/>
      <c r="C25" s="38" t="s">
        <v>38</v>
      </c>
      <c r="D25" s="39" t="s">
        <v>110</v>
      </c>
      <c r="E25" s="40" t="s">
        <v>113</v>
      </c>
      <c r="F25" s="40" t="s">
        <v>114</v>
      </c>
      <c r="G25" s="38" t="s">
        <v>1</v>
      </c>
      <c r="H25" s="40" t="s">
        <v>113</v>
      </c>
      <c r="I25" s="41">
        <v>2100</v>
      </c>
      <c r="J25" s="38" t="s">
        <v>90</v>
      </c>
      <c r="K25" s="37"/>
      <c r="L25" s="44">
        <v>0</v>
      </c>
      <c r="M25" s="44"/>
      <c r="N25" s="46">
        <v>0</v>
      </c>
      <c r="O25" s="43"/>
      <c r="Q25" s="26"/>
      <c r="R25" s="47"/>
    </row>
    <row r="26" spans="1:19" ht="84" x14ac:dyDescent="0.2">
      <c r="A26" s="45" t="s">
        <v>63</v>
      </c>
      <c r="B26" s="24"/>
      <c r="C26" s="38" t="s">
        <v>38</v>
      </c>
      <c r="D26" s="39" t="s">
        <v>110</v>
      </c>
      <c r="E26" s="40" t="s">
        <v>113</v>
      </c>
      <c r="F26" s="40" t="s">
        <v>114</v>
      </c>
      <c r="G26" s="38" t="s">
        <v>1</v>
      </c>
      <c r="H26" s="40" t="s">
        <v>113</v>
      </c>
      <c r="I26" s="41">
        <v>3000</v>
      </c>
      <c r="J26" s="38" t="s">
        <v>90</v>
      </c>
      <c r="K26" s="37"/>
      <c r="L26" s="44">
        <v>0</v>
      </c>
      <c r="M26" s="44"/>
      <c r="N26" s="44">
        <v>-192.1</v>
      </c>
      <c r="O26" s="43"/>
      <c r="Q26" s="26"/>
      <c r="R26" s="47"/>
    </row>
    <row r="27" spans="1:19" ht="72" hidden="1" x14ac:dyDescent="0.2">
      <c r="A27" s="45" t="s">
        <v>116</v>
      </c>
      <c r="B27" s="24"/>
      <c r="C27" s="38" t="s">
        <v>38</v>
      </c>
      <c r="D27" s="39" t="s">
        <v>110</v>
      </c>
      <c r="E27" s="40" t="s">
        <v>113</v>
      </c>
      <c r="F27" s="40" t="s">
        <v>114</v>
      </c>
      <c r="G27" s="38" t="s">
        <v>1</v>
      </c>
      <c r="H27" s="40" t="s">
        <v>113</v>
      </c>
      <c r="I27" s="41">
        <v>4000</v>
      </c>
      <c r="J27" s="38" t="s">
        <v>90</v>
      </c>
      <c r="K27" s="37"/>
      <c r="L27" s="44">
        <v>0</v>
      </c>
      <c r="M27" s="44"/>
      <c r="N27" s="46">
        <v>0</v>
      </c>
      <c r="O27" s="43">
        <f t="shared" si="0"/>
        <v>0</v>
      </c>
      <c r="Q27" s="26"/>
    </row>
    <row r="28" spans="1:19" ht="84" x14ac:dyDescent="0.2">
      <c r="A28" s="37" t="s">
        <v>117</v>
      </c>
      <c r="B28" s="24"/>
      <c r="C28" s="38">
        <v>182</v>
      </c>
      <c r="D28" s="39">
        <v>1</v>
      </c>
      <c r="E28" s="40">
        <v>1</v>
      </c>
      <c r="F28" s="40">
        <v>2</v>
      </c>
      <c r="G28" s="38">
        <v>20</v>
      </c>
      <c r="H28" s="40">
        <v>1</v>
      </c>
      <c r="I28" s="41" t="s">
        <v>112</v>
      </c>
      <c r="J28" s="38">
        <v>110</v>
      </c>
      <c r="K28" s="37" t="s">
        <v>115</v>
      </c>
      <c r="L28" s="44">
        <v>43.64</v>
      </c>
      <c r="M28" s="44">
        <f>N28-L28</f>
        <v>-43.64</v>
      </c>
      <c r="N28" s="44">
        <f>N29+N30+N31</f>
        <v>0</v>
      </c>
      <c r="O28" s="43">
        <f t="shared" si="0"/>
        <v>43.64</v>
      </c>
      <c r="Q28" s="26"/>
    </row>
    <row r="29" spans="1:19" ht="108" hidden="1" x14ac:dyDescent="0.2">
      <c r="A29" s="37" t="s">
        <v>118</v>
      </c>
      <c r="B29" s="24"/>
      <c r="C29" s="38">
        <v>182</v>
      </c>
      <c r="D29" s="39">
        <v>1</v>
      </c>
      <c r="E29" s="40">
        <v>1</v>
      </c>
      <c r="F29" s="40">
        <v>2</v>
      </c>
      <c r="G29" s="38">
        <v>20</v>
      </c>
      <c r="H29" s="40">
        <v>1</v>
      </c>
      <c r="I29" s="41">
        <v>1000</v>
      </c>
      <c r="J29" s="38">
        <v>110</v>
      </c>
      <c r="K29" s="37"/>
      <c r="L29" s="44">
        <v>0</v>
      </c>
      <c r="M29" s="44"/>
      <c r="N29" s="46"/>
      <c r="O29" s="43">
        <f t="shared" si="0"/>
        <v>0</v>
      </c>
      <c r="Q29" s="26"/>
    </row>
    <row r="30" spans="1:19" ht="96" hidden="1" x14ac:dyDescent="0.2">
      <c r="A30" s="37" t="s">
        <v>119</v>
      </c>
      <c r="B30" s="24"/>
      <c r="C30" s="38">
        <v>182</v>
      </c>
      <c r="D30" s="39">
        <v>1</v>
      </c>
      <c r="E30" s="40">
        <v>1</v>
      </c>
      <c r="F30" s="40">
        <v>2</v>
      </c>
      <c r="G30" s="38">
        <v>20</v>
      </c>
      <c r="H30" s="40">
        <v>1</v>
      </c>
      <c r="I30" s="41">
        <v>2100</v>
      </c>
      <c r="J30" s="38">
        <v>110</v>
      </c>
      <c r="K30" s="37"/>
      <c r="L30" s="44">
        <v>0</v>
      </c>
      <c r="M30" s="44"/>
      <c r="N30" s="44">
        <v>0</v>
      </c>
      <c r="O30" s="43">
        <f t="shared" si="0"/>
        <v>0</v>
      </c>
      <c r="Q30" s="26"/>
    </row>
    <row r="31" spans="1:19" ht="108" hidden="1" x14ac:dyDescent="0.2">
      <c r="A31" s="37" t="s">
        <v>120</v>
      </c>
      <c r="B31" s="24"/>
      <c r="C31" s="38">
        <v>182</v>
      </c>
      <c r="D31" s="39">
        <v>1</v>
      </c>
      <c r="E31" s="40">
        <v>1</v>
      </c>
      <c r="F31" s="40">
        <v>2</v>
      </c>
      <c r="G31" s="38">
        <v>20</v>
      </c>
      <c r="H31" s="40">
        <v>1</v>
      </c>
      <c r="I31" s="41">
        <v>3000</v>
      </c>
      <c r="J31" s="38">
        <v>110</v>
      </c>
      <c r="K31" s="37"/>
      <c r="L31" s="44">
        <v>0</v>
      </c>
      <c r="M31" s="44"/>
      <c r="N31" s="44">
        <v>0</v>
      </c>
      <c r="O31" s="43">
        <f t="shared" si="0"/>
        <v>0</v>
      </c>
      <c r="Q31" s="26"/>
    </row>
    <row r="32" spans="1:19" ht="43.9" customHeight="1" x14ac:dyDescent="0.2">
      <c r="A32" s="37" t="s">
        <v>121</v>
      </c>
      <c r="B32" s="24"/>
      <c r="C32" s="38">
        <v>182</v>
      </c>
      <c r="D32" s="39">
        <v>1</v>
      </c>
      <c r="E32" s="40">
        <v>1</v>
      </c>
      <c r="F32" s="40">
        <v>2</v>
      </c>
      <c r="G32" s="38">
        <v>30</v>
      </c>
      <c r="H32" s="40">
        <v>1</v>
      </c>
      <c r="I32" s="41" t="s">
        <v>112</v>
      </c>
      <c r="J32" s="38">
        <v>110</v>
      </c>
      <c r="K32" s="31" t="s">
        <v>122</v>
      </c>
      <c r="L32" s="44">
        <v>13092</v>
      </c>
      <c r="M32" s="89">
        <f>N32-L32</f>
        <v>-18758.900000000001</v>
      </c>
      <c r="N32" s="44">
        <f>N33+N34+N35</f>
        <v>-5666.9</v>
      </c>
      <c r="O32" s="43">
        <f t="shared" si="0"/>
        <v>18758.900000000001</v>
      </c>
      <c r="Q32" s="26"/>
    </row>
    <row r="33" spans="1:19" ht="60" x14ac:dyDescent="0.2">
      <c r="A33" s="37" t="s">
        <v>62</v>
      </c>
      <c r="B33" s="24"/>
      <c r="C33" s="38">
        <v>182</v>
      </c>
      <c r="D33" s="39">
        <v>1</v>
      </c>
      <c r="E33" s="40">
        <v>1</v>
      </c>
      <c r="F33" s="40">
        <v>2</v>
      </c>
      <c r="G33" s="38">
        <v>30</v>
      </c>
      <c r="H33" s="40">
        <v>1</v>
      </c>
      <c r="I33" s="41">
        <v>1000</v>
      </c>
      <c r="J33" s="38">
        <v>110</v>
      </c>
      <c r="K33" s="31"/>
      <c r="L33" s="44">
        <v>0</v>
      </c>
      <c r="M33" s="89"/>
      <c r="N33" s="46">
        <v>-5668.9</v>
      </c>
      <c r="O33" s="43"/>
      <c r="Q33" s="26"/>
      <c r="S33" s="47"/>
    </row>
    <row r="34" spans="1:19" ht="48" hidden="1" x14ac:dyDescent="0.2">
      <c r="A34" s="37" t="s">
        <v>61</v>
      </c>
      <c r="B34" s="24"/>
      <c r="C34" s="38">
        <v>182</v>
      </c>
      <c r="D34" s="39">
        <v>1</v>
      </c>
      <c r="E34" s="40">
        <v>1</v>
      </c>
      <c r="F34" s="40">
        <v>2</v>
      </c>
      <c r="G34" s="38">
        <v>30</v>
      </c>
      <c r="H34" s="40">
        <v>1</v>
      </c>
      <c r="I34" s="41">
        <v>2100</v>
      </c>
      <c r="J34" s="38">
        <v>110</v>
      </c>
      <c r="K34" s="31"/>
      <c r="L34" s="44">
        <v>0</v>
      </c>
      <c r="M34" s="89"/>
      <c r="N34" s="46">
        <v>0</v>
      </c>
      <c r="O34" s="43"/>
      <c r="Q34" s="26"/>
      <c r="S34" s="47"/>
    </row>
    <row r="35" spans="1:19" ht="60" x14ac:dyDescent="0.2">
      <c r="A35" s="37" t="s">
        <v>123</v>
      </c>
      <c r="B35" s="24"/>
      <c r="C35" s="38" t="s">
        <v>38</v>
      </c>
      <c r="D35" s="39" t="s">
        <v>110</v>
      </c>
      <c r="E35" s="40" t="s">
        <v>113</v>
      </c>
      <c r="F35" s="40" t="s">
        <v>114</v>
      </c>
      <c r="G35" s="38">
        <v>30</v>
      </c>
      <c r="H35" s="40" t="s">
        <v>113</v>
      </c>
      <c r="I35" s="41">
        <v>3000</v>
      </c>
      <c r="J35" s="38" t="s">
        <v>90</v>
      </c>
      <c r="K35" s="37" t="s">
        <v>124</v>
      </c>
      <c r="L35" s="44">
        <v>0</v>
      </c>
      <c r="M35" s="44">
        <f>N35-L35</f>
        <v>2</v>
      </c>
      <c r="N35" s="46">
        <v>2</v>
      </c>
      <c r="O35" s="43"/>
      <c r="Q35" s="26"/>
      <c r="S35" s="47"/>
    </row>
    <row r="36" spans="1:19" ht="72" x14ac:dyDescent="0.2">
      <c r="A36" s="37" t="s">
        <v>341</v>
      </c>
      <c r="B36" s="24"/>
      <c r="C36" s="38">
        <v>182</v>
      </c>
      <c r="D36" s="39">
        <v>1</v>
      </c>
      <c r="E36" s="40">
        <v>1</v>
      </c>
      <c r="F36" s="40">
        <v>2</v>
      </c>
      <c r="G36" s="38">
        <v>80</v>
      </c>
      <c r="H36" s="40">
        <v>1</v>
      </c>
      <c r="I36" s="41" t="s">
        <v>112</v>
      </c>
      <c r="J36" s="38">
        <v>110</v>
      </c>
      <c r="K36" s="31" t="s">
        <v>122</v>
      </c>
      <c r="L36" s="44">
        <v>5922.6</v>
      </c>
      <c r="M36" s="89">
        <f>N36-L36</f>
        <v>-3570.1000000000004</v>
      </c>
      <c r="N36" s="44">
        <f>N37</f>
        <v>2352.5</v>
      </c>
      <c r="O36" s="43">
        <f t="shared" si="0"/>
        <v>3570.1000000000004</v>
      </c>
      <c r="Q36" s="26"/>
      <c r="S36" s="47"/>
    </row>
    <row r="37" spans="1:19" ht="96" x14ac:dyDescent="0.2">
      <c r="A37" s="37" t="s">
        <v>342</v>
      </c>
      <c r="B37" s="24"/>
      <c r="C37" s="38">
        <v>182</v>
      </c>
      <c r="D37" s="39">
        <v>1</v>
      </c>
      <c r="E37" s="40">
        <v>1</v>
      </c>
      <c r="F37" s="40">
        <v>2</v>
      </c>
      <c r="G37" s="38">
        <v>80</v>
      </c>
      <c r="H37" s="40">
        <v>1</v>
      </c>
      <c r="I37" s="41">
        <v>1000</v>
      </c>
      <c r="J37" s="38">
        <v>110</v>
      </c>
      <c r="K37" s="31"/>
      <c r="L37" s="44">
        <v>0</v>
      </c>
      <c r="M37" s="89"/>
      <c r="N37" s="46">
        <v>2352.5</v>
      </c>
      <c r="O37" s="43"/>
      <c r="Q37" s="26"/>
      <c r="S37" s="47"/>
    </row>
    <row r="38" spans="1:19" ht="29.25" customHeight="1" x14ac:dyDescent="0.2">
      <c r="A38" s="31" t="s">
        <v>60</v>
      </c>
      <c r="B38" s="24"/>
      <c r="C38" s="32" t="s">
        <v>38</v>
      </c>
      <c r="D38" s="32">
        <v>1</v>
      </c>
      <c r="E38" s="32" t="s">
        <v>125</v>
      </c>
      <c r="F38" s="32" t="s">
        <v>111</v>
      </c>
      <c r="G38" s="32" t="s">
        <v>109</v>
      </c>
      <c r="H38" s="32" t="s">
        <v>111</v>
      </c>
      <c r="I38" s="32" t="s">
        <v>112</v>
      </c>
      <c r="J38" s="32" t="s">
        <v>109</v>
      </c>
      <c r="K38" s="31"/>
      <c r="L38" s="89">
        <f>L39</f>
        <v>241400</v>
      </c>
      <c r="M38" s="89">
        <f>M39</f>
        <v>0</v>
      </c>
      <c r="N38" s="89">
        <f>N39</f>
        <v>64890.539999999986</v>
      </c>
      <c r="O38" s="95">
        <f t="shared" si="0"/>
        <v>176509.46000000002</v>
      </c>
      <c r="Q38" s="26"/>
    </row>
    <row r="39" spans="1:19" ht="28.5" customHeight="1" x14ac:dyDescent="0.2">
      <c r="A39" s="31" t="s">
        <v>59</v>
      </c>
      <c r="B39" s="24"/>
      <c r="C39" s="32" t="s">
        <v>38</v>
      </c>
      <c r="D39" s="32" t="s">
        <v>110</v>
      </c>
      <c r="E39" s="32" t="s">
        <v>125</v>
      </c>
      <c r="F39" s="32" t="s">
        <v>114</v>
      </c>
      <c r="G39" s="32" t="s">
        <v>109</v>
      </c>
      <c r="H39" s="32" t="s">
        <v>113</v>
      </c>
      <c r="I39" s="32" t="s">
        <v>112</v>
      </c>
      <c r="J39" s="32" t="s">
        <v>90</v>
      </c>
      <c r="K39" s="31"/>
      <c r="L39" s="89">
        <f>L40+L42+L44+L46</f>
        <v>241400</v>
      </c>
      <c r="M39" s="89">
        <f>M40+M42+M44+M46</f>
        <v>0</v>
      </c>
      <c r="N39" s="89">
        <f>N40+N42+N44+N46</f>
        <v>64890.539999999986</v>
      </c>
      <c r="O39" s="95">
        <f t="shared" si="0"/>
        <v>176509.46000000002</v>
      </c>
      <c r="Q39" s="26"/>
    </row>
    <row r="40" spans="1:19" ht="60" x14ac:dyDescent="0.2">
      <c r="A40" s="23" t="s">
        <v>58</v>
      </c>
      <c r="B40" s="24"/>
      <c r="C40" s="24" t="s">
        <v>38</v>
      </c>
      <c r="D40" s="24" t="s">
        <v>110</v>
      </c>
      <c r="E40" s="24" t="s">
        <v>125</v>
      </c>
      <c r="F40" s="24" t="s">
        <v>114</v>
      </c>
      <c r="G40" s="24" t="s">
        <v>126</v>
      </c>
      <c r="H40" s="24" t="s">
        <v>113</v>
      </c>
      <c r="I40" s="24" t="s">
        <v>112</v>
      </c>
      <c r="J40" s="24" t="s">
        <v>90</v>
      </c>
      <c r="K40" s="37"/>
      <c r="L40" s="44">
        <f>L41</f>
        <v>114300</v>
      </c>
      <c r="M40" s="44">
        <f>M41</f>
        <v>0</v>
      </c>
      <c r="N40" s="44">
        <f>N41</f>
        <v>33358.949999999997</v>
      </c>
      <c r="O40" s="43">
        <f t="shared" si="0"/>
        <v>80941.05</v>
      </c>
      <c r="Q40" s="26"/>
    </row>
    <row r="41" spans="1:19" ht="84" x14ac:dyDescent="0.2">
      <c r="A41" s="23" t="s">
        <v>127</v>
      </c>
      <c r="B41" s="24"/>
      <c r="C41" s="24" t="s">
        <v>38</v>
      </c>
      <c r="D41" s="24" t="s">
        <v>110</v>
      </c>
      <c r="E41" s="24" t="s">
        <v>125</v>
      </c>
      <c r="F41" s="24" t="s">
        <v>114</v>
      </c>
      <c r="G41" s="24" t="s">
        <v>128</v>
      </c>
      <c r="H41" s="24" t="s">
        <v>113</v>
      </c>
      <c r="I41" s="24" t="s">
        <v>112</v>
      </c>
      <c r="J41" s="24" t="s">
        <v>90</v>
      </c>
      <c r="K41" s="37"/>
      <c r="L41" s="44">
        <v>114300</v>
      </c>
      <c r="M41" s="44"/>
      <c r="N41" s="43">
        <v>33358.949999999997</v>
      </c>
      <c r="O41" s="43">
        <f t="shared" si="0"/>
        <v>80941.05</v>
      </c>
      <c r="Q41" s="26"/>
    </row>
    <row r="42" spans="1:19" ht="72" x14ac:dyDescent="0.2">
      <c r="A42" s="23" t="s">
        <v>57</v>
      </c>
      <c r="B42" s="24"/>
      <c r="C42" s="24" t="s">
        <v>38</v>
      </c>
      <c r="D42" s="24" t="s">
        <v>110</v>
      </c>
      <c r="E42" s="24" t="s">
        <v>125</v>
      </c>
      <c r="F42" s="24" t="s">
        <v>114</v>
      </c>
      <c r="G42" s="24" t="s">
        <v>88</v>
      </c>
      <c r="H42" s="24" t="s">
        <v>113</v>
      </c>
      <c r="I42" s="24" t="s">
        <v>112</v>
      </c>
      <c r="J42" s="24" t="s">
        <v>90</v>
      </c>
      <c r="K42" s="37"/>
      <c r="L42" s="44">
        <f>L43</f>
        <v>900</v>
      </c>
      <c r="M42" s="44">
        <f>M43</f>
        <v>0</v>
      </c>
      <c r="N42" s="44">
        <f>N43</f>
        <v>136.88</v>
      </c>
      <c r="O42" s="43">
        <f t="shared" si="0"/>
        <v>763.12</v>
      </c>
      <c r="Q42" s="26"/>
    </row>
    <row r="43" spans="1:19" ht="108" x14ac:dyDescent="0.2">
      <c r="A43" s="23" t="s">
        <v>129</v>
      </c>
      <c r="B43" s="24"/>
      <c r="C43" s="24" t="s">
        <v>38</v>
      </c>
      <c r="D43" s="24" t="s">
        <v>110</v>
      </c>
      <c r="E43" s="24" t="s">
        <v>125</v>
      </c>
      <c r="F43" s="24" t="s">
        <v>114</v>
      </c>
      <c r="G43" s="24" t="s">
        <v>130</v>
      </c>
      <c r="H43" s="24" t="s">
        <v>113</v>
      </c>
      <c r="I43" s="24" t="s">
        <v>112</v>
      </c>
      <c r="J43" s="24" t="s">
        <v>90</v>
      </c>
      <c r="K43" s="37"/>
      <c r="L43" s="44">
        <v>900</v>
      </c>
      <c r="M43" s="44"/>
      <c r="N43" s="43">
        <v>136.88</v>
      </c>
      <c r="O43" s="43">
        <f t="shared" si="0"/>
        <v>763.12</v>
      </c>
      <c r="Q43" s="26"/>
    </row>
    <row r="44" spans="1:19" ht="73.5" customHeight="1" x14ac:dyDescent="0.2">
      <c r="A44" s="23" t="s">
        <v>56</v>
      </c>
      <c r="B44" s="24"/>
      <c r="C44" s="24" t="s">
        <v>38</v>
      </c>
      <c r="D44" s="24" t="s">
        <v>110</v>
      </c>
      <c r="E44" s="24" t="s">
        <v>125</v>
      </c>
      <c r="F44" s="24" t="s">
        <v>114</v>
      </c>
      <c r="G44" s="24" t="s">
        <v>131</v>
      </c>
      <c r="H44" s="24" t="s">
        <v>113</v>
      </c>
      <c r="I44" s="24" t="s">
        <v>112</v>
      </c>
      <c r="J44" s="24" t="s">
        <v>90</v>
      </c>
      <c r="K44" s="37"/>
      <c r="L44" s="44">
        <f>L45</f>
        <v>141300</v>
      </c>
      <c r="M44" s="44">
        <f>M45</f>
        <v>0</v>
      </c>
      <c r="N44" s="44">
        <f>N45</f>
        <v>35669.5</v>
      </c>
      <c r="O44" s="43">
        <f t="shared" si="0"/>
        <v>105630.5</v>
      </c>
      <c r="Q44" s="26"/>
    </row>
    <row r="45" spans="1:19" ht="96" x14ac:dyDescent="0.2">
      <c r="A45" s="23" t="s">
        <v>132</v>
      </c>
      <c r="B45" s="24"/>
      <c r="C45" s="24" t="s">
        <v>38</v>
      </c>
      <c r="D45" s="24" t="s">
        <v>110</v>
      </c>
      <c r="E45" s="24" t="s">
        <v>125</v>
      </c>
      <c r="F45" s="24" t="s">
        <v>114</v>
      </c>
      <c r="G45" s="24" t="s">
        <v>133</v>
      </c>
      <c r="H45" s="24" t="s">
        <v>113</v>
      </c>
      <c r="I45" s="24" t="s">
        <v>112</v>
      </c>
      <c r="J45" s="24" t="s">
        <v>90</v>
      </c>
      <c r="K45" s="37"/>
      <c r="L45" s="44">
        <v>141300</v>
      </c>
      <c r="M45" s="44"/>
      <c r="N45" s="43">
        <v>35669.5</v>
      </c>
      <c r="O45" s="43">
        <f t="shared" si="0"/>
        <v>105630.5</v>
      </c>
      <c r="Q45" s="26"/>
    </row>
    <row r="46" spans="1:19" ht="66" customHeight="1" x14ac:dyDescent="0.2">
      <c r="A46" s="23" t="s">
        <v>55</v>
      </c>
      <c r="B46" s="24"/>
      <c r="C46" s="24" t="s">
        <v>38</v>
      </c>
      <c r="D46" s="24" t="s">
        <v>110</v>
      </c>
      <c r="E46" s="24" t="s">
        <v>125</v>
      </c>
      <c r="F46" s="24" t="s">
        <v>114</v>
      </c>
      <c r="G46" s="24" t="s">
        <v>134</v>
      </c>
      <c r="H46" s="24" t="s">
        <v>113</v>
      </c>
      <c r="I46" s="24" t="s">
        <v>112</v>
      </c>
      <c r="J46" s="24" t="s">
        <v>90</v>
      </c>
      <c r="K46" s="37"/>
      <c r="L46" s="43">
        <f>L47</f>
        <v>-15100</v>
      </c>
      <c r="M46" s="43">
        <f>M47</f>
        <v>0</v>
      </c>
      <c r="N46" s="43">
        <f>N47</f>
        <v>-4274.79</v>
      </c>
      <c r="O46" s="43">
        <f t="shared" si="0"/>
        <v>-10825.21</v>
      </c>
      <c r="Q46" s="26"/>
    </row>
    <row r="47" spans="1:19" ht="90" customHeight="1" x14ac:dyDescent="0.2">
      <c r="A47" s="23" t="s">
        <v>135</v>
      </c>
      <c r="B47" s="24"/>
      <c r="C47" s="24" t="s">
        <v>38</v>
      </c>
      <c r="D47" s="24" t="s">
        <v>110</v>
      </c>
      <c r="E47" s="24" t="s">
        <v>125</v>
      </c>
      <c r="F47" s="24" t="s">
        <v>114</v>
      </c>
      <c r="G47" s="24" t="s">
        <v>136</v>
      </c>
      <c r="H47" s="24" t="s">
        <v>113</v>
      </c>
      <c r="I47" s="24" t="s">
        <v>112</v>
      </c>
      <c r="J47" s="24" t="s">
        <v>90</v>
      </c>
      <c r="K47" s="37"/>
      <c r="L47" s="43">
        <v>-15100</v>
      </c>
      <c r="M47" s="44"/>
      <c r="N47" s="43">
        <v>-4274.79</v>
      </c>
      <c r="O47" s="43">
        <f t="shared" si="0"/>
        <v>-10825.21</v>
      </c>
      <c r="Q47" s="26"/>
    </row>
    <row r="48" spans="1:19" ht="20.25" customHeight="1" x14ac:dyDescent="0.2">
      <c r="A48" s="31" t="s">
        <v>53</v>
      </c>
      <c r="B48" s="24"/>
      <c r="C48" s="32" t="s">
        <v>38</v>
      </c>
      <c r="D48" s="32" t="s">
        <v>110</v>
      </c>
      <c r="E48" s="32" t="s">
        <v>137</v>
      </c>
      <c r="F48" s="32" t="s">
        <v>111</v>
      </c>
      <c r="G48" s="32" t="s">
        <v>109</v>
      </c>
      <c r="H48" s="32" t="s">
        <v>111</v>
      </c>
      <c r="I48" s="32" t="s">
        <v>112</v>
      </c>
      <c r="J48" s="32" t="s">
        <v>109</v>
      </c>
      <c r="K48" s="37"/>
      <c r="L48" s="89">
        <f>L49</f>
        <v>968636.5</v>
      </c>
      <c r="M48" s="44"/>
      <c r="N48" s="89">
        <f>N49</f>
        <v>315071</v>
      </c>
      <c r="O48" s="95">
        <f t="shared" si="0"/>
        <v>653565.5</v>
      </c>
      <c r="Q48" s="26"/>
    </row>
    <row r="49" spans="1:17" s="51" customFormat="1" ht="15.75" customHeight="1" x14ac:dyDescent="0.2">
      <c r="A49" s="48" t="s">
        <v>52</v>
      </c>
      <c r="B49" s="24"/>
      <c r="C49" s="49" t="s">
        <v>38</v>
      </c>
      <c r="D49" s="49" t="s">
        <v>110</v>
      </c>
      <c r="E49" s="49" t="s">
        <v>137</v>
      </c>
      <c r="F49" s="49" t="s">
        <v>125</v>
      </c>
      <c r="G49" s="49" t="s">
        <v>109</v>
      </c>
      <c r="H49" s="49" t="s">
        <v>113</v>
      </c>
      <c r="I49" s="49" t="s">
        <v>112</v>
      </c>
      <c r="J49" s="49" t="s">
        <v>90</v>
      </c>
      <c r="K49" s="50"/>
      <c r="L49" s="89">
        <f>L50</f>
        <v>968636.5</v>
      </c>
      <c r="M49" s="89" t="e">
        <f>M50+#REF!+M51+M53+#REF!</f>
        <v>#REF!</v>
      </c>
      <c r="N49" s="89">
        <f>N50</f>
        <v>315071</v>
      </c>
      <c r="O49" s="95">
        <f t="shared" si="0"/>
        <v>653565.5</v>
      </c>
      <c r="Q49" s="52"/>
    </row>
    <row r="50" spans="1:17" ht="18" customHeight="1" x14ac:dyDescent="0.2">
      <c r="A50" s="37" t="s">
        <v>138</v>
      </c>
      <c r="B50" s="24"/>
      <c r="C50" s="24">
        <v>182</v>
      </c>
      <c r="D50" s="24">
        <v>1</v>
      </c>
      <c r="E50" s="24" t="s">
        <v>137</v>
      </c>
      <c r="F50" s="24" t="s">
        <v>125</v>
      </c>
      <c r="G50" s="24" t="s">
        <v>1</v>
      </c>
      <c r="H50" s="24" t="s">
        <v>113</v>
      </c>
      <c r="I50" s="24" t="s">
        <v>112</v>
      </c>
      <c r="J50" s="24">
        <v>110</v>
      </c>
      <c r="K50" s="37"/>
      <c r="L50" s="42">
        <v>968636.5</v>
      </c>
      <c r="M50" s="44">
        <f>M51+M53</f>
        <v>0</v>
      </c>
      <c r="N50" s="44">
        <f>N51+N53+N52</f>
        <v>315071</v>
      </c>
      <c r="O50" s="43">
        <f t="shared" si="0"/>
        <v>653565.5</v>
      </c>
      <c r="Q50" s="26"/>
    </row>
    <row r="51" spans="1:17" ht="36" x14ac:dyDescent="0.2">
      <c r="A51" s="45" t="s">
        <v>51</v>
      </c>
      <c r="B51" s="24"/>
      <c r="C51" s="24">
        <v>182</v>
      </c>
      <c r="D51" s="24">
        <v>1</v>
      </c>
      <c r="E51" s="24" t="s">
        <v>137</v>
      </c>
      <c r="F51" s="24" t="s">
        <v>125</v>
      </c>
      <c r="G51" s="24" t="s">
        <v>1</v>
      </c>
      <c r="H51" s="24" t="s">
        <v>113</v>
      </c>
      <c r="I51" s="24" t="s">
        <v>92</v>
      </c>
      <c r="J51" s="24">
        <v>110</v>
      </c>
      <c r="K51" s="37"/>
      <c r="L51" s="44">
        <v>0</v>
      </c>
      <c r="M51" s="44"/>
      <c r="N51" s="46">
        <v>315071</v>
      </c>
      <c r="O51" s="43"/>
      <c r="Q51" s="26"/>
    </row>
    <row r="52" spans="1:17" ht="24" hidden="1" x14ac:dyDescent="0.2">
      <c r="A52" s="45" t="s">
        <v>50</v>
      </c>
      <c r="B52" s="24"/>
      <c r="C52" s="24">
        <v>182</v>
      </c>
      <c r="D52" s="24">
        <v>1</v>
      </c>
      <c r="E52" s="24" t="s">
        <v>137</v>
      </c>
      <c r="F52" s="24" t="s">
        <v>125</v>
      </c>
      <c r="G52" s="24" t="s">
        <v>1</v>
      </c>
      <c r="H52" s="24" t="s">
        <v>113</v>
      </c>
      <c r="I52" s="24" t="s">
        <v>139</v>
      </c>
      <c r="J52" s="24">
        <v>110</v>
      </c>
      <c r="K52" s="37"/>
      <c r="L52" s="44">
        <v>0</v>
      </c>
      <c r="M52" s="44"/>
      <c r="N52" s="46">
        <v>0</v>
      </c>
      <c r="O52" s="43">
        <f t="shared" si="0"/>
        <v>0</v>
      </c>
      <c r="Q52" s="26"/>
    </row>
    <row r="53" spans="1:17" ht="36" hidden="1" x14ac:dyDescent="0.2">
      <c r="A53" s="37" t="s">
        <v>140</v>
      </c>
      <c r="B53" s="24"/>
      <c r="C53" s="24">
        <v>182</v>
      </c>
      <c r="D53" s="24">
        <v>1</v>
      </c>
      <c r="E53" s="24" t="s">
        <v>137</v>
      </c>
      <c r="F53" s="24" t="s">
        <v>125</v>
      </c>
      <c r="G53" s="24" t="s">
        <v>1</v>
      </c>
      <c r="H53" s="24" t="s">
        <v>113</v>
      </c>
      <c r="I53" s="24" t="s">
        <v>141</v>
      </c>
      <c r="J53" s="24">
        <v>110</v>
      </c>
      <c r="K53" s="37"/>
      <c r="L53" s="44">
        <v>0</v>
      </c>
      <c r="M53" s="44"/>
      <c r="N53" s="46"/>
      <c r="O53" s="43">
        <f t="shared" si="0"/>
        <v>0</v>
      </c>
      <c r="Q53" s="26"/>
    </row>
    <row r="54" spans="1:17" ht="16.5" customHeight="1" x14ac:dyDescent="0.2">
      <c r="A54" s="31" t="s">
        <v>49</v>
      </c>
      <c r="B54" s="24"/>
      <c r="C54" s="35">
        <v>182</v>
      </c>
      <c r="D54" s="33" t="s">
        <v>110</v>
      </c>
      <c r="E54" s="34" t="s">
        <v>142</v>
      </c>
      <c r="F54" s="34" t="s">
        <v>111</v>
      </c>
      <c r="G54" s="35" t="s">
        <v>109</v>
      </c>
      <c r="H54" s="34" t="s">
        <v>111</v>
      </c>
      <c r="I54" s="36" t="s">
        <v>112</v>
      </c>
      <c r="J54" s="35" t="s">
        <v>109</v>
      </c>
      <c r="K54" s="37"/>
      <c r="L54" s="89">
        <f>L55+L60</f>
        <v>146560.43</v>
      </c>
      <c r="M54" s="89">
        <f>M55+M60</f>
        <v>-82629.53</v>
      </c>
      <c r="N54" s="89">
        <f>N55+N60</f>
        <v>5880.46</v>
      </c>
      <c r="O54" s="95">
        <f t="shared" si="0"/>
        <v>140679.97</v>
      </c>
      <c r="Q54" s="26"/>
    </row>
    <row r="55" spans="1:17" s="51" customFormat="1" ht="15.75" customHeight="1" x14ac:dyDescent="0.2">
      <c r="A55" s="48" t="s">
        <v>48</v>
      </c>
      <c r="B55" s="24"/>
      <c r="C55" s="53">
        <v>182</v>
      </c>
      <c r="D55" s="54" t="s">
        <v>110</v>
      </c>
      <c r="E55" s="55" t="s">
        <v>142</v>
      </c>
      <c r="F55" s="55" t="s">
        <v>113</v>
      </c>
      <c r="G55" s="53" t="s">
        <v>109</v>
      </c>
      <c r="H55" s="55" t="s">
        <v>111</v>
      </c>
      <c r="I55" s="56" t="s">
        <v>112</v>
      </c>
      <c r="J55" s="53">
        <v>110</v>
      </c>
      <c r="K55" s="50"/>
      <c r="L55" s="89">
        <f>L56</f>
        <v>87280</v>
      </c>
      <c r="M55" s="89">
        <f>M56</f>
        <v>-82629.53</v>
      </c>
      <c r="N55" s="89">
        <f>N56</f>
        <v>4650.47</v>
      </c>
      <c r="O55" s="95">
        <f t="shared" si="0"/>
        <v>82629.53</v>
      </c>
      <c r="Q55" s="52"/>
    </row>
    <row r="56" spans="1:17" ht="36" x14ac:dyDescent="0.2">
      <c r="A56" s="37" t="s">
        <v>47</v>
      </c>
      <c r="B56" s="24"/>
      <c r="C56" s="38" t="s">
        <v>38</v>
      </c>
      <c r="D56" s="39" t="s">
        <v>110</v>
      </c>
      <c r="E56" s="40" t="s">
        <v>142</v>
      </c>
      <c r="F56" s="40" t="s">
        <v>113</v>
      </c>
      <c r="G56" s="38" t="s">
        <v>143</v>
      </c>
      <c r="H56" s="40" t="s">
        <v>144</v>
      </c>
      <c r="I56" s="41" t="s">
        <v>112</v>
      </c>
      <c r="J56" s="38" t="s">
        <v>90</v>
      </c>
      <c r="K56" s="37" t="s">
        <v>145</v>
      </c>
      <c r="L56" s="44">
        <v>87280</v>
      </c>
      <c r="M56" s="44">
        <f>N56-L56</f>
        <v>-82629.53</v>
      </c>
      <c r="N56" s="46">
        <f>N57+N58</f>
        <v>4650.47</v>
      </c>
      <c r="O56" s="43">
        <f t="shared" si="0"/>
        <v>82629.53</v>
      </c>
      <c r="Q56" s="26"/>
    </row>
    <row r="57" spans="1:17" ht="65.25" customHeight="1" x14ac:dyDescent="0.2">
      <c r="A57" s="45" t="s">
        <v>46</v>
      </c>
      <c r="B57" s="24"/>
      <c r="C57" s="38" t="s">
        <v>38</v>
      </c>
      <c r="D57" s="39" t="s">
        <v>110</v>
      </c>
      <c r="E57" s="40" t="s">
        <v>142</v>
      </c>
      <c r="F57" s="40" t="s">
        <v>113</v>
      </c>
      <c r="G57" s="38" t="s">
        <v>143</v>
      </c>
      <c r="H57" s="40" t="s">
        <v>144</v>
      </c>
      <c r="I57" s="41">
        <v>1000</v>
      </c>
      <c r="J57" s="38" t="s">
        <v>90</v>
      </c>
      <c r="K57" s="37"/>
      <c r="L57" s="44">
        <v>0</v>
      </c>
      <c r="M57" s="44"/>
      <c r="N57" s="46">
        <v>4650.47</v>
      </c>
      <c r="O57" s="43"/>
      <c r="Q57" s="26"/>
    </row>
    <row r="58" spans="1:17" ht="50.25" hidden="1" customHeight="1" x14ac:dyDescent="0.2">
      <c r="A58" s="45" t="s">
        <v>45</v>
      </c>
      <c r="B58" s="24"/>
      <c r="C58" s="38" t="s">
        <v>38</v>
      </c>
      <c r="D58" s="39" t="s">
        <v>110</v>
      </c>
      <c r="E58" s="40" t="s">
        <v>142</v>
      </c>
      <c r="F58" s="40" t="s">
        <v>113</v>
      </c>
      <c r="G58" s="38" t="s">
        <v>143</v>
      </c>
      <c r="H58" s="40" t="s">
        <v>144</v>
      </c>
      <c r="I58" s="41">
        <v>2100</v>
      </c>
      <c r="J58" s="38" t="s">
        <v>90</v>
      </c>
      <c r="K58" s="37"/>
      <c r="L58" s="44">
        <v>0</v>
      </c>
      <c r="M58" s="44"/>
      <c r="N58" s="46">
        <v>0</v>
      </c>
      <c r="O58" s="43">
        <f t="shared" si="0"/>
        <v>0</v>
      </c>
      <c r="Q58" s="26"/>
    </row>
    <row r="59" spans="1:17" ht="36" hidden="1" x14ac:dyDescent="0.2">
      <c r="A59" s="37" t="s">
        <v>146</v>
      </c>
      <c r="B59" s="24"/>
      <c r="C59" s="38" t="s">
        <v>38</v>
      </c>
      <c r="D59" s="39" t="s">
        <v>110</v>
      </c>
      <c r="E59" s="40" t="s">
        <v>142</v>
      </c>
      <c r="F59" s="40" t="s">
        <v>113</v>
      </c>
      <c r="G59" s="38" t="s">
        <v>143</v>
      </c>
      <c r="H59" s="40" t="s">
        <v>144</v>
      </c>
      <c r="I59" s="41">
        <v>4000</v>
      </c>
      <c r="J59" s="38" t="s">
        <v>90</v>
      </c>
      <c r="K59" s="37"/>
      <c r="L59" s="44">
        <v>0</v>
      </c>
      <c r="M59" s="44"/>
      <c r="N59" s="46">
        <v>0</v>
      </c>
      <c r="O59" s="43">
        <f t="shared" si="0"/>
        <v>0</v>
      </c>
      <c r="Q59" s="26"/>
    </row>
    <row r="60" spans="1:17" ht="18.75" customHeight="1" x14ac:dyDescent="0.2">
      <c r="A60" s="31" t="s">
        <v>44</v>
      </c>
      <c r="B60" s="24"/>
      <c r="C60" s="35">
        <v>182</v>
      </c>
      <c r="D60" s="33" t="s">
        <v>110</v>
      </c>
      <c r="E60" s="34" t="s">
        <v>142</v>
      </c>
      <c r="F60" s="34" t="s">
        <v>142</v>
      </c>
      <c r="G60" s="35" t="s">
        <v>109</v>
      </c>
      <c r="H60" s="34" t="s">
        <v>111</v>
      </c>
      <c r="I60" s="36" t="s">
        <v>112</v>
      </c>
      <c r="J60" s="35">
        <v>110</v>
      </c>
      <c r="K60" s="37"/>
      <c r="L60" s="89">
        <f>L61+L66</f>
        <v>59280.43</v>
      </c>
      <c r="M60" s="44"/>
      <c r="N60" s="89">
        <f>N61+N66</f>
        <v>1229.99</v>
      </c>
      <c r="O60" s="95">
        <f t="shared" si="0"/>
        <v>58050.44</v>
      </c>
      <c r="Q60" s="26"/>
    </row>
    <row r="61" spans="1:17" s="51" customFormat="1" ht="17.25" customHeight="1" x14ac:dyDescent="0.2">
      <c r="A61" s="57" t="s">
        <v>43</v>
      </c>
      <c r="B61" s="24"/>
      <c r="C61" s="58">
        <v>182</v>
      </c>
      <c r="D61" s="59">
        <v>1</v>
      </c>
      <c r="E61" s="60" t="s">
        <v>142</v>
      </c>
      <c r="F61" s="60" t="s">
        <v>142</v>
      </c>
      <c r="G61" s="60" t="s">
        <v>143</v>
      </c>
      <c r="H61" s="60" t="s">
        <v>111</v>
      </c>
      <c r="I61" s="60" t="s">
        <v>112</v>
      </c>
      <c r="J61" s="59">
        <v>110</v>
      </c>
      <c r="K61" s="48" t="s">
        <v>52</v>
      </c>
      <c r="L61" s="89">
        <f>L62</f>
        <v>53629.05</v>
      </c>
      <c r="M61" s="89">
        <f>N61-L61</f>
        <v>-51988.05</v>
      </c>
      <c r="N61" s="89">
        <f>N62</f>
        <v>1641</v>
      </c>
      <c r="O61" s="95">
        <f t="shared" si="0"/>
        <v>51988.05</v>
      </c>
      <c r="Q61" s="52"/>
    </row>
    <row r="62" spans="1:17" ht="24" x14ac:dyDescent="0.2">
      <c r="A62" s="37" t="s">
        <v>147</v>
      </c>
      <c r="B62" s="24"/>
      <c r="C62" s="38" t="s">
        <v>38</v>
      </c>
      <c r="D62" s="39" t="s">
        <v>110</v>
      </c>
      <c r="E62" s="40" t="s">
        <v>142</v>
      </c>
      <c r="F62" s="40" t="s">
        <v>142</v>
      </c>
      <c r="G62" s="38">
        <v>33</v>
      </c>
      <c r="H62" s="40" t="s">
        <v>144</v>
      </c>
      <c r="I62" s="41" t="s">
        <v>112</v>
      </c>
      <c r="J62" s="38" t="s">
        <v>90</v>
      </c>
      <c r="K62" s="37" t="s">
        <v>138</v>
      </c>
      <c r="L62" s="46">
        <v>53629.05</v>
      </c>
      <c r="M62" s="44">
        <f>N62-L62</f>
        <v>-51988.05</v>
      </c>
      <c r="N62" s="44">
        <f>N63+N64+N65</f>
        <v>1641</v>
      </c>
      <c r="O62" s="43">
        <f t="shared" si="0"/>
        <v>51988.05</v>
      </c>
      <c r="Q62" s="26"/>
    </row>
    <row r="63" spans="1:17" ht="49.5" customHeight="1" x14ac:dyDescent="0.2">
      <c r="A63" s="45" t="s">
        <v>42</v>
      </c>
      <c r="B63" s="24"/>
      <c r="C63" s="38" t="s">
        <v>38</v>
      </c>
      <c r="D63" s="39" t="s">
        <v>110</v>
      </c>
      <c r="E63" s="40" t="s">
        <v>142</v>
      </c>
      <c r="F63" s="40" t="s">
        <v>142</v>
      </c>
      <c r="G63" s="38">
        <v>33</v>
      </c>
      <c r="H63" s="40" t="s">
        <v>144</v>
      </c>
      <c r="I63" s="41">
        <v>1000</v>
      </c>
      <c r="J63" s="38" t="s">
        <v>90</v>
      </c>
      <c r="K63" s="37"/>
      <c r="L63" s="44">
        <v>0</v>
      </c>
      <c r="M63" s="44"/>
      <c r="N63" s="46">
        <v>1641</v>
      </c>
      <c r="O63" s="43"/>
      <c r="Q63" s="26"/>
    </row>
    <row r="64" spans="1:17" ht="36" hidden="1" x14ac:dyDescent="0.2">
      <c r="A64" s="37" t="s">
        <v>39</v>
      </c>
      <c r="B64" s="24"/>
      <c r="C64" s="38" t="s">
        <v>38</v>
      </c>
      <c r="D64" s="39" t="s">
        <v>110</v>
      </c>
      <c r="E64" s="40" t="s">
        <v>142</v>
      </c>
      <c r="F64" s="40" t="s">
        <v>142</v>
      </c>
      <c r="G64" s="38">
        <v>33</v>
      </c>
      <c r="H64" s="40">
        <v>10</v>
      </c>
      <c r="I64" s="41">
        <v>2100</v>
      </c>
      <c r="J64" s="38">
        <v>110</v>
      </c>
      <c r="K64" s="37"/>
      <c r="L64" s="44">
        <v>0</v>
      </c>
      <c r="M64" s="44"/>
      <c r="N64" s="46">
        <v>0</v>
      </c>
      <c r="O64" s="43">
        <f t="shared" si="0"/>
        <v>0</v>
      </c>
      <c r="Q64" s="26"/>
    </row>
    <row r="65" spans="1:17" ht="48" hidden="1" x14ac:dyDescent="0.2">
      <c r="A65" s="37" t="s">
        <v>148</v>
      </c>
      <c r="B65" s="24"/>
      <c r="C65" s="38" t="s">
        <v>38</v>
      </c>
      <c r="D65" s="39" t="s">
        <v>110</v>
      </c>
      <c r="E65" s="40" t="s">
        <v>142</v>
      </c>
      <c r="F65" s="40" t="s">
        <v>142</v>
      </c>
      <c r="G65" s="38">
        <v>33</v>
      </c>
      <c r="H65" s="40">
        <v>10</v>
      </c>
      <c r="I65" s="41">
        <v>3000</v>
      </c>
      <c r="J65" s="38">
        <v>110</v>
      </c>
      <c r="K65" s="37"/>
      <c r="L65" s="44">
        <v>0</v>
      </c>
      <c r="M65" s="44"/>
      <c r="N65" s="46">
        <v>0</v>
      </c>
      <c r="O65" s="43">
        <f t="shared" si="0"/>
        <v>0</v>
      </c>
      <c r="Q65" s="26"/>
    </row>
    <row r="66" spans="1:17" s="51" customFormat="1" ht="15.75" customHeight="1" x14ac:dyDescent="0.2">
      <c r="A66" s="57" t="s">
        <v>41</v>
      </c>
      <c r="B66" s="24"/>
      <c r="C66" s="58">
        <v>182</v>
      </c>
      <c r="D66" s="59">
        <v>1</v>
      </c>
      <c r="E66" s="60" t="s">
        <v>142</v>
      </c>
      <c r="F66" s="60" t="s">
        <v>142</v>
      </c>
      <c r="G66" s="60" t="s">
        <v>149</v>
      </c>
      <c r="H66" s="60" t="s">
        <v>111</v>
      </c>
      <c r="I66" s="60" t="s">
        <v>112</v>
      </c>
      <c r="J66" s="59">
        <v>110</v>
      </c>
      <c r="K66" s="50"/>
      <c r="L66" s="89">
        <f>L67</f>
        <v>5651.38</v>
      </c>
      <c r="M66" s="89"/>
      <c r="N66" s="89">
        <f>N67</f>
        <v>-411.01</v>
      </c>
      <c r="O66" s="95">
        <f t="shared" si="0"/>
        <v>6062.39</v>
      </c>
      <c r="Q66" s="52"/>
    </row>
    <row r="67" spans="1:17" ht="26.25" customHeight="1" x14ac:dyDescent="0.2">
      <c r="A67" s="37" t="s">
        <v>150</v>
      </c>
      <c r="B67" s="24"/>
      <c r="C67" s="38" t="s">
        <v>38</v>
      </c>
      <c r="D67" s="39" t="s">
        <v>110</v>
      </c>
      <c r="E67" s="40" t="s">
        <v>142</v>
      </c>
      <c r="F67" s="40" t="s">
        <v>142</v>
      </c>
      <c r="G67" s="38">
        <v>43</v>
      </c>
      <c r="H67" s="40" t="s">
        <v>144</v>
      </c>
      <c r="I67" s="41" t="s">
        <v>112</v>
      </c>
      <c r="J67" s="38" t="s">
        <v>90</v>
      </c>
      <c r="K67" s="37"/>
      <c r="L67" s="44">
        <v>5651.38</v>
      </c>
      <c r="M67" s="44"/>
      <c r="N67" s="44">
        <f>N68+N69</f>
        <v>-411.01</v>
      </c>
      <c r="O67" s="43">
        <f t="shared" si="0"/>
        <v>6062.39</v>
      </c>
      <c r="Q67" s="26"/>
    </row>
    <row r="68" spans="1:17" ht="48" x14ac:dyDescent="0.2">
      <c r="A68" s="45" t="s">
        <v>40</v>
      </c>
      <c r="B68" s="24"/>
      <c r="C68" s="38" t="s">
        <v>38</v>
      </c>
      <c r="D68" s="39" t="s">
        <v>110</v>
      </c>
      <c r="E68" s="40" t="s">
        <v>142</v>
      </c>
      <c r="F68" s="40" t="s">
        <v>142</v>
      </c>
      <c r="G68" s="38">
        <v>43</v>
      </c>
      <c r="H68" s="40" t="s">
        <v>144</v>
      </c>
      <c r="I68" s="41">
        <v>1000</v>
      </c>
      <c r="J68" s="38" t="s">
        <v>90</v>
      </c>
      <c r="K68" s="37"/>
      <c r="L68" s="44">
        <v>0</v>
      </c>
      <c r="M68" s="44"/>
      <c r="N68" s="46">
        <v>-411.01</v>
      </c>
      <c r="O68" s="43"/>
      <c r="Q68" s="26"/>
    </row>
    <row r="69" spans="1:17" ht="36" hidden="1" x14ac:dyDescent="0.2">
      <c r="A69" s="45" t="s">
        <v>39</v>
      </c>
      <c r="B69" s="24"/>
      <c r="C69" s="38" t="s">
        <v>38</v>
      </c>
      <c r="D69" s="39" t="s">
        <v>110</v>
      </c>
      <c r="E69" s="40" t="s">
        <v>142</v>
      </c>
      <c r="F69" s="40" t="s">
        <v>142</v>
      </c>
      <c r="G69" s="38">
        <v>43</v>
      </c>
      <c r="H69" s="40">
        <v>10</v>
      </c>
      <c r="I69" s="41">
        <v>2100</v>
      </c>
      <c r="J69" s="38">
        <v>110</v>
      </c>
      <c r="K69" s="37"/>
      <c r="L69" s="44">
        <v>0</v>
      </c>
      <c r="M69" s="44"/>
      <c r="N69" s="44">
        <v>0</v>
      </c>
      <c r="O69" s="43">
        <f t="shared" si="0"/>
        <v>0</v>
      </c>
      <c r="Q69" s="26"/>
    </row>
    <row r="70" spans="1:17" ht="15" customHeight="1" x14ac:dyDescent="0.2">
      <c r="A70" s="61" t="s">
        <v>37</v>
      </c>
      <c r="B70" s="24"/>
      <c r="C70" s="32" t="s">
        <v>7</v>
      </c>
      <c r="D70" s="32">
        <v>1</v>
      </c>
      <c r="E70" s="32" t="s">
        <v>151</v>
      </c>
      <c r="F70" s="32" t="s">
        <v>111</v>
      </c>
      <c r="G70" s="32" t="s">
        <v>109</v>
      </c>
      <c r="H70" s="32" t="s">
        <v>111</v>
      </c>
      <c r="I70" s="32" t="s">
        <v>112</v>
      </c>
      <c r="J70" s="32" t="s">
        <v>109</v>
      </c>
      <c r="K70" s="37" t="s">
        <v>152</v>
      </c>
      <c r="L70" s="89">
        <f>L71</f>
        <v>341900</v>
      </c>
      <c r="M70" s="44">
        <f>N70-L70</f>
        <v>-186550</v>
      </c>
      <c r="N70" s="89">
        <f>N71</f>
        <v>155350</v>
      </c>
      <c r="O70" s="95">
        <f t="shared" si="0"/>
        <v>186550</v>
      </c>
      <c r="Q70" s="26"/>
    </row>
    <row r="71" spans="1:17" ht="38.25" customHeight="1" x14ac:dyDescent="0.2">
      <c r="A71" s="61" t="s">
        <v>36</v>
      </c>
      <c r="B71" s="24"/>
      <c r="C71" s="32" t="s">
        <v>7</v>
      </c>
      <c r="D71" s="32" t="s">
        <v>110</v>
      </c>
      <c r="E71" s="32" t="s">
        <v>151</v>
      </c>
      <c r="F71" s="32" t="s">
        <v>153</v>
      </c>
      <c r="G71" s="32" t="s">
        <v>109</v>
      </c>
      <c r="H71" s="32" t="s">
        <v>113</v>
      </c>
      <c r="I71" s="32" t="s">
        <v>112</v>
      </c>
      <c r="J71" s="32">
        <v>110</v>
      </c>
      <c r="K71" s="37"/>
      <c r="L71" s="89">
        <f>L72</f>
        <v>341900</v>
      </c>
      <c r="M71" s="44"/>
      <c r="N71" s="89">
        <f>N72</f>
        <v>155350</v>
      </c>
      <c r="O71" s="95">
        <f t="shared" si="0"/>
        <v>186550</v>
      </c>
      <c r="Q71" s="26"/>
    </row>
    <row r="72" spans="1:17" ht="60" x14ac:dyDescent="0.2">
      <c r="A72" s="37" t="s">
        <v>35</v>
      </c>
      <c r="B72" s="24"/>
      <c r="C72" s="24" t="s">
        <v>7</v>
      </c>
      <c r="D72" s="24">
        <v>1</v>
      </c>
      <c r="E72" s="24" t="s">
        <v>151</v>
      </c>
      <c r="F72" s="24" t="s">
        <v>153</v>
      </c>
      <c r="G72" s="24" t="s">
        <v>155</v>
      </c>
      <c r="H72" s="24" t="s">
        <v>113</v>
      </c>
      <c r="I72" s="24" t="s">
        <v>112</v>
      </c>
      <c r="J72" s="24" t="s">
        <v>90</v>
      </c>
      <c r="K72" s="37"/>
      <c r="L72" s="44">
        <v>341900</v>
      </c>
      <c r="M72" s="44"/>
      <c r="N72" s="44">
        <f>N73</f>
        <v>155350</v>
      </c>
      <c r="O72" s="43">
        <f t="shared" si="0"/>
        <v>186550</v>
      </c>
      <c r="Q72" s="26"/>
    </row>
    <row r="73" spans="1:17" ht="84" x14ac:dyDescent="0.2">
      <c r="A73" s="37" t="s">
        <v>154</v>
      </c>
      <c r="B73" s="24"/>
      <c r="C73" s="24" t="s">
        <v>7</v>
      </c>
      <c r="D73" s="24">
        <v>1</v>
      </c>
      <c r="E73" s="24" t="s">
        <v>151</v>
      </c>
      <c r="F73" s="24" t="s">
        <v>153</v>
      </c>
      <c r="G73" s="24" t="s">
        <v>155</v>
      </c>
      <c r="H73" s="24" t="s">
        <v>113</v>
      </c>
      <c r="I73" s="24" t="s">
        <v>92</v>
      </c>
      <c r="J73" s="24" t="s">
        <v>90</v>
      </c>
      <c r="K73" s="37"/>
      <c r="L73" s="44">
        <v>0</v>
      </c>
      <c r="M73" s="44"/>
      <c r="N73" s="44">
        <v>155350</v>
      </c>
      <c r="O73" s="43"/>
      <c r="Q73" s="26"/>
    </row>
    <row r="74" spans="1:17" ht="24" hidden="1" x14ac:dyDescent="0.2">
      <c r="A74" s="31" t="s">
        <v>156</v>
      </c>
      <c r="B74" s="24"/>
      <c r="C74" s="35"/>
      <c r="D74" s="33" t="s">
        <v>110</v>
      </c>
      <c r="E74" s="34" t="s">
        <v>157</v>
      </c>
      <c r="F74" s="34" t="s">
        <v>111</v>
      </c>
      <c r="G74" s="35" t="s">
        <v>109</v>
      </c>
      <c r="H74" s="34" t="s">
        <v>111</v>
      </c>
      <c r="I74" s="36" t="s">
        <v>112</v>
      </c>
      <c r="J74" s="35" t="s">
        <v>109</v>
      </c>
      <c r="K74" s="37"/>
      <c r="L74" s="89">
        <f>L75+L76</f>
        <v>0</v>
      </c>
      <c r="M74" s="44"/>
      <c r="N74" s="89">
        <f>N75+N76</f>
        <v>0</v>
      </c>
      <c r="O74" s="43">
        <f t="shared" si="0"/>
        <v>0</v>
      </c>
      <c r="Q74" s="26"/>
    </row>
    <row r="75" spans="1:17" ht="24" hidden="1" x14ac:dyDescent="0.2">
      <c r="A75" s="37" t="s">
        <v>158</v>
      </c>
      <c r="B75" s="24"/>
      <c r="C75" s="38" t="s">
        <v>38</v>
      </c>
      <c r="D75" s="39" t="s">
        <v>110</v>
      </c>
      <c r="E75" s="40" t="s">
        <v>157</v>
      </c>
      <c r="F75" s="40" t="s">
        <v>113</v>
      </c>
      <c r="G75" s="38" t="s">
        <v>109</v>
      </c>
      <c r="H75" s="40" t="s">
        <v>125</v>
      </c>
      <c r="I75" s="41" t="s">
        <v>112</v>
      </c>
      <c r="J75" s="38" t="s">
        <v>90</v>
      </c>
      <c r="K75" s="37"/>
      <c r="L75" s="44"/>
      <c r="M75" s="44"/>
      <c r="N75" s="44"/>
      <c r="O75" s="43">
        <f t="shared" si="0"/>
        <v>0</v>
      </c>
      <c r="Q75" s="26"/>
    </row>
    <row r="76" spans="1:17" ht="24" hidden="1" x14ac:dyDescent="0.2">
      <c r="A76" s="31" t="s">
        <v>159</v>
      </c>
      <c r="B76" s="24"/>
      <c r="C76" s="35"/>
      <c r="D76" s="33" t="s">
        <v>110</v>
      </c>
      <c r="E76" s="34" t="s">
        <v>157</v>
      </c>
      <c r="F76" s="34" t="s">
        <v>153</v>
      </c>
      <c r="G76" s="35" t="s">
        <v>109</v>
      </c>
      <c r="H76" s="34" t="s">
        <v>111</v>
      </c>
      <c r="I76" s="36" t="s">
        <v>112</v>
      </c>
      <c r="J76" s="35">
        <v>110</v>
      </c>
      <c r="K76" s="31" t="s">
        <v>49</v>
      </c>
      <c r="L76" s="89">
        <f>L77</f>
        <v>0</v>
      </c>
      <c r="M76" s="89">
        <f>N76-L76</f>
        <v>0</v>
      </c>
      <c r="N76" s="89">
        <f>N77</f>
        <v>0</v>
      </c>
      <c r="O76" s="43">
        <f t="shared" si="0"/>
        <v>0</v>
      </c>
      <c r="Q76" s="26"/>
    </row>
    <row r="77" spans="1:17" ht="24" hidden="1" x14ac:dyDescent="0.2">
      <c r="A77" s="37" t="s">
        <v>160</v>
      </c>
      <c r="B77" s="24"/>
      <c r="C77" s="38" t="s">
        <v>38</v>
      </c>
      <c r="D77" s="39" t="s">
        <v>110</v>
      </c>
      <c r="E77" s="40" t="s">
        <v>157</v>
      </c>
      <c r="F77" s="40" t="s">
        <v>153</v>
      </c>
      <c r="G77" s="38" t="s">
        <v>161</v>
      </c>
      <c r="H77" s="24" t="s">
        <v>111</v>
      </c>
      <c r="I77" s="41" t="s">
        <v>112</v>
      </c>
      <c r="J77" s="38" t="s">
        <v>90</v>
      </c>
      <c r="K77" s="31" t="s">
        <v>48</v>
      </c>
      <c r="L77" s="44">
        <f>L78</f>
        <v>0</v>
      </c>
      <c r="M77" s="89">
        <f>N77-L77</f>
        <v>0</v>
      </c>
      <c r="N77" s="44">
        <f>N78</f>
        <v>0</v>
      </c>
      <c r="O77" s="43">
        <f t="shared" si="0"/>
        <v>0</v>
      </c>
      <c r="Q77" s="26"/>
    </row>
    <row r="78" spans="1:17" ht="24" hidden="1" x14ac:dyDescent="0.2">
      <c r="A78" s="37" t="s">
        <v>162</v>
      </c>
      <c r="B78" s="24"/>
      <c r="C78" s="38" t="s">
        <v>38</v>
      </c>
      <c r="D78" s="39" t="s">
        <v>110</v>
      </c>
      <c r="E78" s="40" t="s">
        <v>157</v>
      </c>
      <c r="F78" s="40" t="s">
        <v>153</v>
      </c>
      <c r="G78" s="38" t="s">
        <v>161</v>
      </c>
      <c r="H78" s="40">
        <v>10</v>
      </c>
      <c r="I78" s="41" t="s">
        <v>112</v>
      </c>
      <c r="J78" s="38" t="s">
        <v>90</v>
      </c>
      <c r="K78" s="37" t="s">
        <v>146</v>
      </c>
      <c r="L78" s="44"/>
      <c r="M78" s="44">
        <f>N78-L78</f>
        <v>0</v>
      </c>
      <c r="N78" s="44"/>
      <c r="O78" s="43">
        <f t="shared" si="0"/>
        <v>0</v>
      </c>
      <c r="Q78" s="26"/>
    </row>
    <row r="79" spans="1:17" ht="40.5" customHeight="1" x14ac:dyDescent="0.2">
      <c r="A79" s="31" t="s">
        <v>34</v>
      </c>
      <c r="B79" s="24"/>
      <c r="C79" s="32" t="s">
        <v>7</v>
      </c>
      <c r="D79" s="33" t="s">
        <v>110</v>
      </c>
      <c r="E79" s="34" t="s">
        <v>163</v>
      </c>
      <c r="F79" s="34" t="s">
        <v>111</v>
      </c>
      <c r="G79" s="35" t="s">
        <v>109</v>
      </c>
      <c r="H79" s="34" t="s">
        <v>111</v>
      </c>
      <c r="I79" s="36" t="s">
        <v>112</v>
      </c>
      <c r="J79" s="35" t="s">
        <v>109</v>
      </c>
      <c r="K79" s="37"/>
      <c r="L79" s="89">
        <f>L80+L90+L93</f>
        <v>2776360.45</v>
      </c>
      <c r="M79" s="89">
        <f>M80+M90+M93</f>
        <v>86443.96</v>
      </c>
      <c r="N79" s="89">
        <f>N80+N90+N93</f>
        <v>537217.4</v>
      </c>
      <c r="O79" s="95">
        <f t="shared" si="0"/>
        <v>2239143.0500000003</v>
      </c>
      <c r="Q79" s="26"/>
    </row>
    <row r="80" spans="1:17" ht="72" customHeight="1" x14ac:dyDescent="0.2">
      <c r="A80" s="31" t="s">
        <v>164</v>
      </c>
      <c r="B80" s="24"/>
      <c r="C80" s="32" t="s">
        <v>7</v>
      </c>
      <c r="D80" s="33" t="s">
        <v>110</v>
      </c>
      <c r="E80" s="34" t="s">
        <v>163</v>
      </c>
      <c r="F80" s="34" t="s">
        <v>137</v>
      </c>
      <c r="G80" s="35" t="s">
        <v>109</v>
      </c>
      <c r="H80" s="34" t="s">
        <v>111</v>
      </c>
      <c r="I80" s="36" t="s">
        <v>112</v>
      </c>
      <c r="J80" s="35">
        <v>120</v>
      </c>
      <c r="K80" s="37"/>
      <c r="L80" s="89">
        <f>L81+L86</f>
        <v>588891.48</v>
      </c>
      <c r="M80" s="89">
        <f>M81+M86</f>
        <v>86443.96</v>
      </c>
      <c r="N80" s="89">
        <f>N81+N86</f>
        <v>86443.96</v>
      </c>
      <c r="O80" s="95">
        <f t="shared" si="0"/>
        <v>502447.51999999996</v>
      </c>
      <c r="Q80" s="26"/>
    </row>
    <row r="81" spans="1:17" ht="60" hidden="1" x14ac:dyDescent="0.2">
      <c r="A81" s="62" t="s">
        <v>165</v>
      </c>
      <c r="B81" s="24"/>
      <c r="C81" s="63" t="s">
        <v>166</v>
      </c>
      <c r="D81" s="64">
        <v>1</v>
      </c>
      <c r="E81" s="65" t="s">
        <v>163</v>
      </c>
      <c r="F81" s="65" t="s">
        <v>137</v>
      </c>
      <c r="G81" s="65" t="s">
        <v>1</v>
      </c>
      <c r="H81" s="65" t="s">
        <v>111</v>
      </c>
      <c r="I81" s="65" t="s">
        <v>112</v>
      </c>
      <c r="J81" s="65">
        <v>120</v>
      </c>
      <c r="K81" s="31" t="s">
        <v>44</v>
      </c>
      <c r="L81" s="89">
        <f>L82</f>
        <v>0</v>
      </c>
      <c r="M81" s="89">
        <f>N81-L81</f>
        <v>0</v>
      </c>
      <c r="N81" s="89">
        <f>N82+N83</f>
        <v>0</v>
      </c>
      <c r="O81" s="95">
        <f t="shared" si="0"/>
        <v>0</v>
      </c>
      <c r="Q81" s="26"/>
    </row>
    <row r="82" spans="1:17" ht="60" hidden="1" x14ac:dyDescent="0.2">
      <c r="A82" s="37" t="s">
        <v>167</v>
      </c>
      <c r="B82" s="24"/>
      <c r="C82" s="38">
        <v>267</v>
      </c>
      <c r="D82" s="39" t="s">
        <v>110</v>
      </c>
      <c r="E82" s="40" t="s">
        <v>163</v>
      </c>
      <c r="F82" s="40" t="s">
        <v>137</v>
      </c>
      <c r="G82" s="38">
        <v>13</v>
      </c>
      <c r="H82" s="40">
        <v>10</v>
      </c>
      <c r="I82" s="24" t="s">
        <v>112</v>
      </c>
      <c r="J82" s="38" t="s">
        <v>87</v>
      </c>
      <c r="K82" s="66" t="s">
        <v>168</v>
      </c>
      <c r="L82" s="44">
        <f>L85+L84</f>
        <v>0</v>
      </c>
      <c r="M82" s="44">
        <f>M85+M84</f>
        <v>0</v>
      </c>
      <c r="N82" s="44">
        <f>N85+N84</f>
        <v>0</v>
      </c>
      <c r="O82" s="95">
        <f t="shared" ref="O82:O145" si="1">L82-N82</f>
        <v>0</v>
      </c>
      <c r="Q82" s="26"/>
    </row>
    <row r="83" spans="1:17" ht="48" hidden="1" x14ac:dyDescent="0.2">
      <c r="A83" s="37" t="s">
        <v>169</v>
      </c>
      <c r="B83" s="24"/>
      <c r="C83" s="38">
        <v>267</v>
      </c>
      <c r="D83" s="39" t="s">
        <v>110</v>
      </c>
      <c r="E83" s="40" t="s">
        <v>163</v>
      </c>
      <c r="F83" s="40" t="s">
        <v>137</v>
      </c>
      <c r="G83" s="38">
        <v>13</v>
      </c>
      <c r="H83" s="40">
        <v>10</v>
      </c>
      <c r="I83" s="24" t="s">
        <v>89</v>
      </c>
      <c r="J83" s="38" t="s">
        <v>87</v>
      </c>
      <c r="K83" s="66"/>
      <c r="L83" s="44"/>
      <c r="M83" s="89"/>
      <c r="N83" s="44"/>
      <c r="O83" s="95">
        <f t="shared" si="1"/>
        <v>0</v>
      </c>
      <c r="Q83" s="26"/>
    </row>
    <row r="84" spans="1:17" ht="48" hidden="1" x14ac:dyDescent="0.2">
      <c r="A84" s="37" t="s">
        <v>170</v>
      </c>
      <c r="B84" s="24"/>
      <c r="C84" s="38">
        <v>267</v>
      </c>
      <c r="D84" s="39" t="s">
        <v>110</v>
      </c>
      <c r="E84" s="40" t="s">
        <v>163</v>
      </c>
      <c r="F84" s="40" t="s">
        <v>137</v>
      </c>
      <c r="G84" s="38">
        <v>13</v>
      </c>
      <c r="H84" s="40">
        <v>10</v>
      </c>
      <c r="I84" s="41">
        <v>100</v>
      </c>
      <c r="J84" s="38" t="s">
        <v>87</v>
      </c>
      <c r="K84" s="66"/>
      <c r="L84" s="44">
        <v>0</v>
      </c>
      <c r="M84" s="89"/>
      <c r="N84" s="44">
        <v>0</v>
      </c>
      <c r="O84" s="95">
        <f t="shared" si="1"/>
        <v>0</v>
      </c>
      <c r="Q84" s="26"/>
    </row>
    <row r="85" spans="1:17" ht="48" hidden="1" x14ac:dyDescent="0.2">
      <c r="A85" s="37" t="s">
        <v>171</v>
      </c>
      <c r="B85" s="24"/>
      <c r="C85" s="38">
        <v>267</v>
      </c>
      <c r="D85" s="39" t="s">
        <v>110</v>
      </c>
      <c r="E85" s="40" t="s">
        <v>163</v>
      </c>
      <c r="F85" s="40" t="s">
        <v>137</v>
      </c>
      <c r="G85" s="38">
        <v>13</v>
      </c>
      <c r="H85" s="40">
        <v>10</v>
      </c>
      <c r="I85" s="41">
        <v>200</v>
      </c>
      <c r="J85" s="38" t="s">
        <v>87</v>
      </c>
      <c r="K85" s="37" t="s">
        <v>172</v>
      </c>
      <c r="L85" s="44">
        <v>0</v>
      </c>
      <c r="M85" s="44">
        <f>N85-L85</f>
        <v>0</v>
      </c>
      <c r="N85" s="44">
        <v>0</v>
      </c>
      <c r="O85" s="95">
        <f t="shared" si="1"/>
        <v>0</v>
      </c>
      <c r="Q85" s="26"/>
    </row>
    <row r="86" spans="1:17" ht="72" x14ac:dyDescent="0.2">
      <c r="A86" s="62" t="s">
        <v>33</v>
      </c>
      <c r="B86" s="24"/>
      <c r="C86" s="63" t="s">
        <v>7</v>
      </c>
      <c r="D86" s="64">
        <v>1</v>
      </c>
      <c r="E86" s="65" t="s">
        <v>163</v>
      </c>
      <c r="F86" s="65" t="s">
        <v>137</v>
      </c>
      <c r="G86" s="65" t="s">
        <v>143</v>
      </c>
      <c r="H86" s="65" t="s">
        <v>111</v>
      </c>
      <c r="I86" s="65" t="s">
        <v>112</v>
      </c>
      <c r="J86" s="65">
        <v>120</v>
      </c>
      <c r="K86" s="62" t="s">
        <v>173</v>
      </c>
      <c r="L86" s="89">
        <f t="shared" ref="L86:N87" si="2">L87</f>
        <v>588891.48</v>
      </c>
      <c r="M86" s="89">
        <f t="shared" si="2"/>
        <v>86443.96</v>
      </c>
      <c r="N86" s="89">
        <f t="shared" si="2"/>
        <v>86443.96</v>
      </c>
      <c r="O86" s="95">
        <f t="shared" si="1"/>
        <v>502447.51999999996</v>
      </c>
      <c r="Q86" s="26"/>
    </row>
    <row r="87" spans="1:17" ht="60" x14ac:dyDescent="0.2">
      <c r="A87" s="37" t="s">
        <v>32</v>
      </c>
      <c r="B87" s="24"/>
      <c r="C87" s="38" t="s">
        <v>7</v>
      </c>
      <c r="D87" s="39" t="s">
        <v>110</v>
      </c>
      <c r="E87" s="40" t="s">
        <v>163</v>
      </c>
      <c r="F87" s="40" t="s">
        <v>137</v>
      </c>
      <c r="G87" s="38" t="s">
        <v>174</v>
      </c>
      <c r="H87" s="40" t="s">
        <v>144</v>
      </c>
      <c r="I87" s="41" t="s">
        <v>112</v>
      </c>
      <c r="J87" s="38" t="s">
        <v>87</v>
      </c>
      <c r="K87" s="37" t="s">
        <v>175</v>
      </c>
      <c r="L87" s="44">
        <v>588891.48</v>
      </c>
      <c r="M87" s="44">
        <f t="shared" si="2"/>
        <v>86443.96</v>
      </c>
      <c r="N87" s="44">
        <f t="shared" si="2"/>
        <v>86443.96</v>
      </c>
      <c r="O87" s="43">
        <f t="shared" si="1"/>
        <v>502447.51999999996</v>
      </c>
      <c r="Q87" s="26"/>
    </row>
    <row r="88" spans="1:17" ht="84" x14ac:dyDescent="0.2">
      <c r="A88" s="45" t="s">
        <v>176</v>
      </c>
      <c r="B88" s="24"/>
      <c r="C88" s="38" t="s">
        <v>7</v>
      </c>
      <c r="D88" s="39" t="s">
        <v>110</v>
      </c>
      <c r="E88" s="40" t="s">
        <v>163</v>
      </c>
      <c r="F88" s="40" t="s">
        <v>137</v>
      </c>
      <c r="G88" s="38" t="s">
        <v>174</v>
      </c>
      <c r="H88" s="40" t="s">
        <v>144</v>
      </c>
      <c r="I88" s="41">
        <v>1000</v>
      </c>
      <c r="J88" s="38" t="s">
        <v>87</v>
      </c>
      <c r="K88" s="37"/>
      <c r="L88" s="44">
        <v>0</v>
      </c>
      <c r="M88" s="44">
        <f>N88-L88</f>
        <v>86443.96</v>
      </c>
      <c r="N88" s="44">
        <v>86443.96</v>
      </c>
      <c r="O88" s="43"/>
      <c r="Q88" s="26"/>
    </row>
    <row r="89" spans="1:17" ht="48" hidden="1" x14ac:dyDescent="0.2">
      <c r="A89" s="37" t="s">
        <v>177</v>
      </c>
      <c r="B89" s="24"/>
      <c r="C89" s="38" t="s">
        <v>7</v>
      </c>
      <c r="D89" s="39" t="s">
        <v>110</v>
      </c>
      <c r="E89" s="40" t="s">
        <v>163</v>
      </c>
      <c r="F89" s="40" t="s">
        <v>137</v>
      </c>
      <c r="G89" s="38" t="s">
        <v>174</v>
      </c>
      <c r="H89" s="40" t="s">
        <v>144</v>
      </c>
      <c r="I89" s="41">
        <v>2000</v>
      </c>
      <c r="J89" s="38" t="s">
        <v>87</v>
      </c>
      <c r="K89" s="37"/>
      <c r="L89" s="44"/>
      <c r="M89" s="44"/>
      <c r="N89" s="44"/>
      <c r="O89" s="43">
        <f t="shared" si="1"/>
        <v>0</v>
      </c>
      <c r="Q89" s="26"/>
    </row>
    <row r="90" spans="1:17" ht="24" hidden="1" x14ac:dyDescent="0.2">
      <c r="A90" s="31" t="s">
        <v>178</v>
      </c>
      <c r="B90" s="24"/>
      <c r="C90" s="32"/>
      <c r="D90" s="32">
        <v>1</v>
      </c>
      <c r="E90" s="32">
        <v>11</v>
      </c>
      <c r="F90" s="32" t="s">
        <v>179</v>
      </c>
      <c r="G90" s="32" t="s">
        <v>109</v>
      </c>
      <c r="H90" s="32" t="s">
        <v>111</v>
      </c>
      <c r="I90" s="32" t="s">
        <v>112</v>
      </c>
      <c r="J90" s="32" t="s">
        <v>87</v>
      </c>
      <c r="K90" s="37"/>
      <c r="L90" s="89">
        <f>L91</f>
        <v>0</v>
      </c>
      <c r="M90" s="44"/>
      <c r="N90" s="89">
        <f>N91</f>
        <v>0</v>
      </c>
      <c r="O90" s="43">
        <f t="shared" si="1"/>
        <v>0</v>
      </c>
      <c r="Q90" s="26"/>
    </row>
    <row r="91" spans="1:17" ht="36" hidden="1" x14ac:dyDescent="0.2">
      <c r="A91" s="31" t="s">
        <v>180</v>
      </c>
      <c r="B91" s="24"/>
      <c r="C91" s="32"/>
      <c r="D91" s="32" t="s">
        <v>110</v>
      </c>
      <c r="E91" s="32" t="s">
        <v>163</v>
      </c>
      <c r="F91" s="32" t="s">
        <v>179</v>
      </c>
      <c r="G91" s="32" t="s">
        <v>1</v>
      </c>
      <c r="H91" s="32" t="s">
        <v>111</v>
      </c>
      <c r="I91" s="32" t="s">
        <v>112</v>
      </c>
      <c r="J91" s="32" t="s">
        <v>87</v>
      </c>
      <c r="K91" s="37"/>
      <c r="L91" s="89">
        <f>L92</f>
        <v>0</v>
      </c>
      <c r="M91" s="44"/>
      <c r="N91" s="89">
        <f>N92</f>
        <v>0</v>
      </c>
      <c r="O91" s="43">
        <f t="shared" si="1"/>
        <v>0</v>
      </c>
      <c r="Q91" s="26"/>
    </row>
    <row r="92" spans="1:17" ht="48" hidden="1" x14ac:dyDescent="0.2">
      <c r="A92" s="37" t="s">
        <v>181</v>
      </c>
      <c r="B92" s="24"/>
      <c r="C92" s="24" t="s">
        <v>7</v>
      </c>
      <c r="D92" s="24" t="s">
        <v>110</v>
      </c>
      <c r="E92" s="24" t="s">
        <v>163</v>
      </c>
      <c r="F92" s="24" t="s">
        <v>179</v>
      </c>
      <c r="G92" s="24" t="s">
        <v>182</v>
      </c>
      <c r="H92" s="24" t="s">
        <v>144</v>
      </c>
      <c r="I92" s="24" t="s">
        <v>112</v>
      </c>
      <c r="J92" s="24" t="s">
        <v>87</v>
      </c>
      <c r="K92" s="37"/>
      <c r="L92" s="44"/>
      <c r="M92" s="44"/>
      <c r="N92" s="44"/>
      <c r="O92" s="43">
        <f t="shared" si="1"/>
        <v>0</v>
      </c>
      <c r="Q92" s="26"/>
    </row>
    <row r="93" spans="1:17" ht="56.45" customHeight="1" x14ac:dyDescent="0.2">
      <c r="A93" s="67" t="s">
        <v>31</v>
      </c>
      <c r="B93" s="24"/>
      <c r="C93" s="32" t="s">
        <v>7</v>
      </c>
      <c r="D93" s="32" t="s">
        <v>110</v>
      </c>
      <c r="E93" s="32" t="s">
        <v>163</v>
      </c>
      <c r="F93" s="32" t="s">
        <v>157</v>
      </c>
      <c r="G93" s="32" t="s">
        <v>109</v>
      </c>
      <c r="H93" s="32" t="s">
        <v>111</v>
      </c>
      <c r="I93" s="32" t="s">
        <v>112</v>
      </c>
      <c r="J93" s="32" t="s">
        <v>87</v>
      </c>
      <c r="K93" s="31"/>
      <c r="L93" s="89">
        <f t="shared" ref="L93:N94" si="3">L94</f>
        <v>2187468.9700000002</v>
      </c>
      <c r="M93" s="89">
        <f t="shared" si="3"/>
        <v>0</v>
      </c>
      <c r="N93" s="89">
        <f t="shared" si="3"/>
        <v>450773.44</v>
      </c>
      <c r="O93" s="95">
        <f t="shared" si="1"/>
        <v>1736695.5300000003</v>
      </c>
      <c r="Q93" s="26"/>
    </row>
    <row r="94" spans="1:17" ht="72" x14ac:dyDescent="0.2">
      <c r="A94" s="23" t="s">
        <v>30</v>
      </c>
      <c r="B94" s="24"/>
      <c r="C94" s="24" t="s">
        <v>7</v>
      </c>
      <c r="D94" s="24" t="s">
        <v>110</v>
      </c>
      <c r="E94" s="24" t="s">
        <v>163</v>
      </c>
      <c r="F94" s="24" t="s">
        <v>157</v>
      </c>
      <c r="G94" s="24" t="s">
        <v>149</v>
      </c>
      <c r="H94" s="24" t="s">
        <v>111</v>
      </c>
      <c r="I94" s="24" t="s">
        <v>112</v>
      </c>
      <c r="J94" s="24" t="s">
        <v>87</v>
      </c>
      <c r="K94" s="37"/>
      <c r="L94" s="44">
        <f t="shared" si="3"/>
        <v>2187468.9700000002</v>
      </c>
      <c r="M94" s="44">
        <f t="shared" si="3"/>
        <v>0</v>
      </c>
      <c r="N94" s="44">
        <f>N95</f>
        <v>450773.44</v>
      </c>
      <c r="O94" s="43">
        <f t="shared" si="1"/>
        <v>1736695.5300000003</v>
      </c>
      <c r="Q94" s="26"/>
    </row>
    <row r="95" spans="1:17" ht="60" x14ac:dyDescent="0.2">
      <c r="A95" s="45" t="s">
        <v>29</v>
      </c>
      <c r="B95" s="24"/>
      <c r="C95" s="24" t="s">
        <v>7</v>
      </c>
      <c r="D95" s="24" t="s">
        <v>110</v>
      </c>
      <c r="E95" s="24" t="s">
        <v>163</v>
      </c>
      <c r="F95" s="24" t="s">
        <v>157</v>
      </c>
      <c r="G95" s="24" t="s">
        <v>183</v>
      </c>
      <c r="H95" s="24" t="s">
        <v>144</v>
      </c>
      <c r="I95" s="24" t="s">
        <v>112</v>
      </c>
      <c r="J95" s="24" t="s">
        <v>87</v>
      </c>
      <c r="K95" s="37"/>
      <c r="L95" s="44">
        <v>2187468.9700000002</v>
      </c>
      <c r="M95" s="44"/>
      <c r="N95" s="44">
        <v>450773.44</v>
      </c>
      <c r="O95" s="43">
        <f t="shared" si="1"/>
        <v>1736695.5300000003</v>
      </c>
      <c r="Q95" s="26"/>
    </row>
    <row r="96" spans="1:17" ht="24" x14ac:dyDescent="0.2">
      <c r="A96" s="31" t="s">
        <v>184</v>
      </c>
      <c r="B96" s="24"/>
      <c r="C96" s="32" t="s">
        <v>6</v>
      </c>
      <c r="D96" s="32" t="s">
        <v>110</v>
      </c>
      <c r="E96" s="32" t="s">
        <v>185</v>
      </c>
      <c r="F96" s="32" t="s">
        <v>111</v>
      </c>
      <c r="G96" s="32" t="s">
        <v>109</v>
      </c>
      <c r="H96" s="32" t="s">
        <v>111</v>
      </c>
      <c r="I96" s="32" t="s">
        <v>112</v>
      </c>
      <c r="J96" s="32" t="s">
        <v>109</v>
      </c>
      <c r="K96" s="61" t="s">
        <v>37</v>
      </c>
      <c r="L96" s="89">
        <f>L97+L102</f>
        <v>292000</v>
      </c>
      <c r="M96" s="89">
        <f>M97+M102</f>
        <v>-183680</v>
      </c>
      <c r="N96" s="89">
        <f>N97+N102</f>
        <v>108320</v>
      </c>
      <c r="O96" s="95">
        <f t="shared" si="1"/>
        <v>183680</v>
      </c>
      <c r="Q96" s="26"/>
    </row>
    <row r="97" spans="1:17" ht="18.600000000000001" customHeight="1" x14ac:dyDescent="0.2">
      <c r="A97" s="31" t="s">
        <v>186</v>
      </c>
      <c r="B97" s="24"/>
      <c r="C97" s="32" t="s">
        <v>6</v>
      </c>
      <c r="D97" s="32" t="s">
        <v>110</v>
      </c>
      <c r="E97" s="32" t="s">
        <v>185</v>
      </c>
      <c r="F97" s="32" t="s">
        <v>113</v>
      </c>
      <c r="G97" s="32" t="s">
        <v>109</v>
      </c>
      <c r="H97" s="32" t="s">
        <v>111</v>
      </c>
      <c r="I97" s="32" t="s">
        <v>112</v>
      </c>
      <c r="J97" s="32" t="s">
        <v>187</v>
      </c>
      <c r="K97" s="61" t="s">
        <v>36</v>
      </c>
      <c r="L97" s="89">
        <f>L98</f>
        <v>292000</v>
      </c>
      <c r="M97" s="89">
        <f>N97-L97</f>
        <v>-183680</v>
      </c>
      <c r="N97" s="89">
        <f>N98</f>
        <v>108320</v>
      </c>
      <c r="O97" s="95">
        <f t="shared" si="1"/>
        <v>183680</v>
      </c>
      <c r="Q97" s="26"/>
    </row>
    <row r="98" spans="1:17" ht="18" customHeight="1" x14ac:dyDescent="0.2">
      <c r="A98" s="31" t="s">
        <v>27</v>
      </c>
      <c r="B98" s="24"/>
      <c r="C98" s="32" t="s">
        <v>6</v>
      </c>
      <c r="D98" s="32" t="s">
        <v>110</v>
      </c>
      <c r="E98" s="32" t="s">
        <v>185</v>
      </c>
      <c r="F98" s="32" t="s">
        <v>113</v>
      </c>
      <c r="G98" s="32" t="s">
        <v>188</v>
      </c>
      <c r="H98" s="32" t="s">
        <v>111</v>
      </c>
      <c r="I98" s="32" t="s">
        <v>112</v>
      </c>
      <c r="J98" s="32" t="s">
        <v>187</v>
      </c>
      <c r="K98" s="37" t="s">
        <v>35</v>
      </c>
      <c r="L98" s="89">
        <f>L99+L100+L101</f>
        <v>292000</v>
      </c>
      <c r="M98" s="44">
        <f>N98-L98</f>
        <v>-183680</v>
      </c>
      <c r="N98" s="89">
        <f>N99+N100+N101</f>
        <v>108320</v>
      </c>
      <c r="O98" s="95">
        <f t="shared" si="1"/>
        <v>183680</v>
      </c>
      <c r="Q98" s="26"/>
    </row>
    <row r="99" spans="1:17" ht="24" hidden="1" x14ac:dyDescent="0.2">
      <c r="A99" s="37" t="s">
        <v>189</v>
      </c>
      <c r="B99" s="24"/>
      <c r="C99" s="24" t="s">
        <v>7</v>
      </c>
      <c r="D99" s="24" t="s">
        <v>110</v>
      </c>
      <c r="E99" s="24" t="s">
        <v>185</v>
      </c>
      <c r="F99" s="24" t="s">
        <v>113</v>
      </c>
      <c r="G99" s="24" t="s">
        <v>190</v>
      </c>
      <c r="H99" s="24" t="s">
        <v>144</v>
      </c>
      <c r="I99" s="24" t="s">
        <v>112</v>
      </c>
      <c r="J99" s="24" t="s">
        <v>187</v>
      </c>
      <c r="K99" s="37"/>
      <c r="L99" s="44"/>
      <c r="M99" s="44"/>
      <c r="N99" s="44"/>
      <c r="O99" s="43">
        <f t="shared" si="1"/>
        <v>0</v>
      </c>
      <c r="Q99" s="26"/>
    </row>
    <row r="100" spans="1:17" ht="36" hidden="1" x14ac:dyDescent="0.2">
      <c r="A100" s="37" t="s">
        <v>191</v>
      </c>
      <c r="B100" s="24"/>
      <c r="C100" s="24" t="s">
        <v>91</v>
      </c>
      <c r="D100" s="24" t="s">
        <v>110</v>
      </c>
      <c r="E100" s="24" t="s">
        <v>185</v>
      </c>
      <c r="F100" s="24" t="s">
        <v>113</v>
      </c>
      <c r="G100" s="24" t="s">
        <v>190</v>
      </c>
      <c r="H100" s="24" t="s">
        <v>144</v>
      </c>
      <c r="I100" s="24" t="s">
        <v>112</v>
      </c>
      <c r="J100" s="24" t="s">
        <v>187</v>
      </c>
      <c r="K100" s="31" t="s">
        <v>156</v>
      </c>
      <c r="L100" s="44"/>
      <c r="M100" s="89">
        <f>N100-L100</f>
        <v>0</v>
      </c>
      <c r="N100" s="44"/>
      <c r="O100" s="43">
        <f t="shared" si="1"/>
        <v>0</v>
      </c>
      <c r="Q100" s="26"/>
    </row>
    <row r="101" spans="1:17" ht="24" x14ac:dyDescent="0.2">
      <c r="A101" s="37" t="s">
        <v>26</v>
      </c>
      <c r="B101" s="24"/>
      <c r="C101" s="24" t="s">
        <v>6</v>
      </c>
      <c r="D101" s="24" t="s">
        <v>110</v>
      </c>
      <c r="E101" s="24" t="s">
        <v>185</v>
      </c>
      <c r="F101" s="24" t="s">
        <v>113</v>
      </c>
      <c r="G101" s="24" t="s">
        <v>190</v>
      </c>
      <c r="H101" s="24" t="s">
        <v>144</v>
      </c>
      <c r="I101" s="24" t="s">
        <v>112</v>
      </c>
      <c r="J101" s="24" t="s">
        <v>187</v>
      </c>
      <c r="K101" s="37" t="s">
        <v>158</v>
      </c>
      <c r="L101" s="44">
        <v>292000</v>
      </c>
      <c r="M101" s="44">
        <f>N101-L101</f>
        <v>-183680</v>
      </c>
      <c r="N101" s="44">
        <v>108320</v>
      </c>
      <c r="O101" s="43">
        <f t="shared" si="1"/>
        <v>183680</v>
      </c>
      <c r="Q101" s="26"/>
    </row>
    <row r="102" spans="1:17" ht="16.5" hidden="1" customHeight="1" x14ac:dyDescent="0.2">
      <c r="A102" s="31" t="s">
        <v>25</v>
      </c>
      <c r="B102" s="24"/>
      <c r="C102" s="32" t="s">
        <v>3</v>
      </c>
      <c r="D102" s="32" t="s">
        <v>110</v>
      </c>
      <c r="E102" s="32" t="s">
        <v>185</v>
      </c>
      <c r="F102" s="32" t="s">
        <v>114</v>
      </c>
      <c r="G102" s="32" t="s">
        <v>109</v>
      </c>
      <c r="H102" s="32" t="s">
        <v>111</v>
      </c>
      <c r="I102" s="32" t="s">
        <v>112</v>
      </c>
      <c r="J102" s="32" t="s">
        <v>187</v>
      </c>
      <c r="K102" s="31" t="s">
        <v>159</v>
      </c>
      <c r="L102" s="89">
        <f>L103</f>
        <v>0</v>
      </c>
      <c r="M102" s="89">
        <f>N102-L102</f>
        <v>0</v>
      </c>
      <c r="N102" s="89">
        <f>N103</f>
        <v>0</v>
      </c>
      <c r="O102" s="43">
        <f t="shared" si="1"/>
        <v>0</v>
      </c>
      <c r="Q102" s="26"/>
    </row>
    <row r="103" spans="1:17" ht="15" hidden="1" customHeight="1" x14ac:dyDescent="0.2">
      <c r="A103" s="31" t="s">
        <v>192</v>
      </c>
      <c r="B103" s="24"/>
      <c r="C103" s="32" t="s">
        <v>3</v>
      </c>
      <c r="D103" s="32" t="s">
        <v>110</v>
      </c>
      <c r="E103" s="32" t="s">
        <v>185</v>
      </c>
      <c r="F103" s="32" t="s">
        <v>114</v>
      </c>
      <c r="G103" s="32" t="s">
        <v>188</v>
      </c>
      <c r="H103" s="32" t="s">
        <v>111</v>
      </c>
      <c r="I103" s="32" t="s">
        <v>112</v>
      </c>
      <c r="J103" s="32" t="s">
        <v>187</v>
      </c>
      <c r="K103" s="37" t="s">
        <v>160</v>
      </c>
      <c r="L103" s="89">
        <f>L104+L106+L108+L105+L107</f>
        <v>0</v>
      </c>
      <c r="M103" s="89">
        <f>M104+M106+M108+M105+M107</f>
        <v>0</v>
      </c>
      <c r="N103" s="89">
        <f>N104+N106+N108+N105+N107</f>
        <v>0</v>
      </c>
      <c r="O103" s="43">
        <f t="shared" si="1"/>
        <v>0</v>
      </c>
      <c r="Q103" s="26"/>
    </row>
    <row r="104" spans="1:17" ht="24" hidden="1" x14ac:dyDescent="0.2">
      <c r="A104" s="37" t="s">
        <v>24</v>
      </c>
      <c r="B104" s="24"/>
      <c r="C104" s="24" t="s">
        <v>7</v>
      </c>
      <c r="D104" s="24" t="s">
        <v>110</v>
      </c>
      <c r="E104" s="24" t="s">
        <v>185</v>
      </c>
      <c r="F104" s="24" t="s">
        <v>114</v>
      </c>
      <c r="G104" s="24" t="s">
        <v>190</v>
      </c>
      <c r="H104" s="24" t="s">
        <v>144</v>
      </c>
      <c r="I104" s="24" t="s">
        <v>112</v>
      </c>
      <c r="J104" s="24" t="s">
        <v>187</v>
      </c>
      <c r="K104" s="37" t="s">
        <v>162</v>
      </c>
      <c r="L104" s="44">
        <v>0</v>
      </c>
      <c r="M104" s="44"/>
      <c r="N104" s="44">
        <v>0</v>
      </c>
      <c r="O104" s="43">
        <f t="shared" si="1"/>
        <v>0</v>
      </c>
      <c r="Q104" s="26"/>
    </row>
    <row r="105" spans="1:17" ht="24" hidden="1" x14ac:dyDescent="0.2">
      <c r="A105" s="37" t="s">
        <v>24</v>
      </c>
      <c r="B105" s="24"/>
      <c r="C105" s="24" t="s">
        <v>6</v>
      </c>
      <c r="D105" s="24" t="s">
        <v>110</v>
      </c>
      <c r="E105" s="24" t="s">
        <v>185</v>
      </c>
      <c r="F105" s="24" t="s">
        <v>114</v>
      </c>
      <c r="G105" s="24" t="s">
        <v>190</v>
      </c>
      <c r="H105" s="24" t="s">
        <v>144</v>
      </c>
      <c r="I105" s="24" t="s">
        <v>112</v>
      </c>
      <c r="J105" s="24" t="s">
        <v>187</v>
      </c>
      <c r="K105" s="37"/>
      <c r="L105" s="44"/>
      <c r="M105" s="44"/>
      <c r="N105" s="44"/>
      <c r="O105" s="43">
        <f t="shared" si="1"/>
        <v>0</v>
      </c>
      <c r="Q105" s="26"/>
    </row>
    <row r="106" spans="1:17" ht="24" hidden="1" x14ac:dyDescent="0.2">
      <c r="A106" s="37" t="s">
        <v>24</v>
      </c>
      <c r="B106" s="24"/>
      <c r="C106" s="24" t="s">
        <v>5</v>
      </c>
      <c r="D106" s="24" t="s">
        <v>110</v>
      </c>
      <c r="E106" s="24" t="s">
        <v>185</v>
      </c>
      <c r="F106" s="24" t="s">
        <v>114</v>
      </c>
      <c r="G106" s="24" t="s">
        <v>190</v>
      </c>
      <c r="H106" s="24" t="s">
        <v>144</v>
      </c>
      <c r="I106" s="24" t="s">
        <v>112</v>
      </c>
      <c r="J106" s="24" t="s">
        <v>187</v>
      </c>
      <c r="K106" s="37" t="s">
        <v>162</v>
      </c>
      <c r="L106" s="44"/>
      <c r="M106" s="44"/>
      <c r="N106" s="44"/>
      <c r="O106" s="43">
        <f t="shared" si="1"/>
        <v>0</v>
      </c>
      <c r="Q106" s="26"/>
    </row>
    <row r="107" spans="1:17" ht="24" hidden="1" x14ac:dyDescent="0.2">
      <c r="A107" s="37" t="s">
        <v>24</v>
      </c>
      <c r="B107" s="24"/>
      <c r="C107" s="24" t="s">
        <v>3</v>
      </c>
      <c r="D107" s="24" t="s">
        <v>110</v>
      </c>
      <c r="E107" s="24" t="s">
        <v>185</v>
      </c>
      <c r="F107" s="24" t="s">
        <v>114</v>
      </c>
      <c r="G107" s="24" t="s">
        <v>190</v>
      </c>
      <c r="H107" s="24" t="s">
        <v>144</v>
      </c>
      <c r="I107" s="24" t="s">
        <v>112</v>
      </c>
      <c r="J107" s="24" t="s">
        <v>187</v>
      </c>
      <c r="K107" s="37"/>
      <c r="L107" s="44"/>
      <c r="M107" s="44"/>
      <c r="N107" s="44"/>
      <c r="O107" s="43">
        <f t="shared" si="1"/>
        <v>0</v>
      </c>
      <c r="Q107" s="26"/>
    </row>
    <row r="108" spans="1:17" ht="24" hidden="1" x14ac:dyDescent="0.2">
      <c r="A108" s="37" t="s">
        <v>24</v>
      </c>
      <c r="B108" s="24"/>
      <c r="C108" s="24" t="s">
        <v>3</v>
      </c>
      <c r="D108" s="24" t="s">
        <v>110</v>
      </c>
      <c r="E108" s="24" t="s">
        <v>185</v>
      </c>
      <c r="F108" s="24" t="s">
        <v>114</v>
      </c>
      <c r="G108" s="24" t="s">
        <v>190</v>
      </c>
      <c r="H108" s="24" t="s">
        <v>144</v>
      </c>
      <c r="I108" s="24" t="s">
        <v>112</v>
      </c>
      <c r="J108" s="24" t="s">
        <v>187</v>
      </c>
      <c r="K108" s="37" t="s">
        <v>162</v>
      </c>
      <c r="L108" s="44">
        <v>0</v>
      </c>
      <c r="M108" s="44"/>
      <c r="N108" s="44">
        <v>0</v>
      </c>
      <c r="O108" s="43">
        <f t="shared" si="1"/>
        <v>0</v>
      </c>
      <c r="Q108" s="26"/>
    </row>
    <row r="109" spans="1:17" ht="24" hidden="1" x14ac:dyDescent="0.2">
      <c r="A109" s="31" t="s">
        <v>193</v>
      </c>
      <c r="B109" s="24"/>
      <c r="C109" s="35">
        <v>601</v>
      </c>
      <c r="D109" s="33" t="s">
        <v>110</v>
      </c>
      <c r="E109" s="34" t="s">
        <v>194</v>
      </c>
      <c r="F109" s="34" t="s">
        <v>111</v>
      </c>
      <c r="G109" s="35" t="s">
        <v>109</v>
      </c>
      <c r="H109" s="34" t="s">
        <v>111</v>
      </c>
      <c r="I109" s="36" t="s">
        <v>112</v>
      </c>
      <c r="J109" s="35" t="s">
        <v>109</v>
      </c>
      <c r="K109" s="31" t="s">
        <v>34</v>
      </c>
      <c r="L109" s="89">
        <f>L110+L113</f>
        <v>0</v>
      </c>
      <c r="M109" s="89">
        <f t="shared" ref="M109:M114" si="4">N109-L109</f>
        <v>0</v>
      </c>
      <c r="N109" s="89">
        <f>N110+N113</f>
        <v>0</v>
      </c>
      <c r="O109" s="43">
        <f t="shared" si="1"/>
        <v>0</v>
      </c>
      <c r="Q109" s="26"/>
    </row>
    <row r="110" spans="1:17" ht="72" hidden="1" x14ac:dyDescent="0.2">
      <c r="A110" s="31" t="s">
        <v>195</v>
      </c>
      <c r="B110" s="24"/>
      <c r="C110" s="35">
        <v>601</v>
      </c>
      <c r="D110" s="33" t="s">
        <v>110</v>
      </c>
      <c r="E110" s="34" t="s">
        <v>194</v>
      </c>
      <c r="F110" s="34" t="s">
        <v>114</v>
      </c>
      <c r="G110" s="35" t="s">
        <v>109</v>
      </c>
      <c r="H110" s="34" t="s">
        <v>111</v>
      </c>
      <c r="I110" s="36" t="s">
        <v>112</v>
      </c>
      <c r="J110" s="35" t="s">
        <v>109</v>
      </c>
      <c r="K110" s="31" t="s">
        <v>196</v>
      </c>
      <c r="L110" s="89">
        <f>L111</f>
        <v>0</v>
      </c>
      <c r="M110" s="89">
        <f t="shared" si="4"/>
        <v>0</v>
      </c>
      <c r="N110" s="89">
        <f>N111</f>
        <v>0</v>
      </c>
      <c r="O110" s="43">
        <f t="shared" si="1"/>
        <v>0</v>
      </c>
      <c r="Q110" s="26"/>
    </row>
    <row r="111" spans="1:17" ht="72" hidden="1" x14ac:dyDescent="0.2">
      <c r="A111" s="31" t="s">
        <v>197</v>
      </c>
      <c r="B111" s="24"/>
      <c r="C111" s="35">
        <v>601</v>
      </c>
      <c r="D111" s="33">
        <v>1</v>
      </c>
      <c r="E111" s="34">
        <v>14</v>
      </c>
      <c r="F111" s="34">
        <v>2</v>
      </c>
      <c r="G111" s="35">
        <v>50</v>
      </c>
      <c r="H111" s="34">
        <v>10</v>
      </c>
      <c r="I111" s="36" t="s">
        <v>112</v>
      </c>
      <c r="J111" s="35">
        <v>410</v>
      </c>
      <c r="K111" s="62" t="s">
        <v>165</v>
      </c>
      <c r="L111" s="89">
        <f>L112</f>
        <v>0</v>
      </c>
      <c r="M111" s="89">
        <f t="shared" si="4"/>
        <v>0</v>
      </c>
      <c r="N111" s="89">
        <f>N112</f>
        <v>0</v>
      </c>
      <c r="O111" s="43">
        <f t="shared" si="1"/>
        <v>0</v>
      </c>
      <c r="Q111" s="26"/>
    </row>
    <row r="112" spans="1:17" ht="72" hidden="1" x14ac:dyDescent="0.2">
      <c r="A112" s="37" t="s">
        <v>198</v>
      </c>
      <c r="B112" s="24"/>
      <c r="C112" s="38" t="s">
        <v>7</v>
      </c>
      <c r="D112" s="39" t="s">
        <v>110</v>
      </c>
      <c r="E112" s="40" t="s">
        <v>194</v>
      </c>
      <c r="F112" s="40" t="s">
        <v>114</v>
      </c>
      <c r="G112" s="38">
        <v>53</v>
      </c>
      <c r="H112" s="40" t="s">
        <v>144</v>
      </c>
      <c r="I112" s="41" t="s">
        <v>112</v>
      </c>
      <c r="J112" s="38" t="s">
        <v>199</v>
      </c>
      <c r="K112" s="37" t="s">
        <v>167</v>
      </c>
      <c r="L112" s="44"/>
      <c r="M112" s="44"/>
      <c r="N112" s="44"/>
      <c r="O112" s="43">
        <f t="shared" si="1"/>
        <v>0</v>
      </c>
      <c r="Q112" s="26"/>
    </row>
    <row r="113" spans="1:17" ht="48" hidden="1" x14ac:dyDescent="0.2">
      <c r="A113" s="31" t="s">
        <v>200</v>
      </c>
      <c r="B113" s="24"/>
      <c r="C113" s="32"/>
      <c r="D113" s="32">
        <v>1</v>
      </c>
      <c r="E113" s="32">
        <v>14</v>
      </c>
      <c r="F113" s="32" t="s">
        <v>142</v>
      </c>
      <c r="G113" s="32" t="s">
        <v>109</v>
      </c>
      <c r="H113" s="32" t="s">
        <v>111</v>
      </c>
      <c r="I113" s="32" t="s">
        <v>112</v>
      </c>
      <c r="J113" s="32" t="s">
        <v>201</v>
      </c>
      <c r="K113" s="37" t="s">
        <v>202</v>
      </c>
      <c r="L113" s="89">
        <f>L114</f>
        <v>0</v>
      </c>
      <c r="M113" s="44">
        <f t="shared" si="4"/>
        <v>0</v>
      </c>
      <c r="N113" s="89">
        <f>N114</f>
        <v>0</v>
      </c>
      <c r="O113" s="43">
        <f t="shared" si="1"/>
        <v>0</v>
      </c>
      <c r="Q113" s="26"/>
    </row>
    <row r="114" spans="1:17" ht="48" hidden="1" x14ac:dyDescent="0.2">
      <c r="A114" s="37" t="s">
        <v>203</v>
      </c>
      <c r="B114" s="24"/>
      <c r="C114" s="24">
        <v>267</v>
      </c>
      <c r="D114" s="24">
        <v>1</v>
      </c>
      <c r="E114" s="24">
        <v>14</v>
      </c>
      <c r="F114" s="24" t="s">
        <v>142</v>
      </c>
      <c r="G114" s="24" t="s">
        <v>204</v>
      </c>
      <c r="H114" s="24">
        <v>10</v>
      </c>
      <c r="I114" s="24" t="s">
        <v>112</v>
      </c>
      <c r="J114" s="24" t="s">
        <v>201</v>
      </c>
      <c r="K114" s="62" t="s">
        <v>205</v>
      </c>
      <c r="L114" s="44">
        <v>0</v>
      </c>
      <c r="M114" s="89">
        <f t="shared" si="4"/>
        <v>0</v>
      </c>
      <c r="N114" s="44">
        <f>N115</f>
        <v>0</v>
      </c>
      <c r="O114" s="43">
        <f t="shared" si="1"/>
        <v>0</v>
      </c>
      <c r="Q114" s="26"/>
    </row>
    <row r="115" spans="1:17" ht="36" hidden="1" x14ac:dyDescent="0.2">
      <c r="A115" s="37" t="s">
        <v>203</v>
      </c>
      <c r="B115" s="24"/>
      <c r="C115" s="24" t="s">
        <v>166</v>
      </c>
      <c r="D115" s="24">
        <v>1</v>
      </c>
      <c r="E115" s="24">
        <v>14</v>
      </c>
      <c r="F115" s="24" t="s">
        <v>142</v>
      </c>
      <c r="G115" s="24" t="s">
        <v>204</v>
      </c>
      <c r="H115" s="24">
        <v>10</v>
      </c>
      <c r="I115" s="24" t="s">
        <v>94</v>
      </c>
      <c r="J115" s="24" t="s">
        <v>201</v>
      </c>
      <c r="K115" s="62"/>
      <c r="L115" s="44">
        <v>0</v>
      </c>
      <c r="M115" s="89"/>
      <c r="N115" s="44">
        <v>0</v>
      </c>
      <c r="O115" s="43">
        <f t="shared" si="1"/>
        <v>0</v>
      </c>
      <c r="Q115" s="26"/>
    </row>
    <row r="116" spans="1:17" ht="14.45" customHeight="1" x14ac:dyDescent="0.2">
      <c r="A116" s="31" t="s">
        <v>23</v>
      </c>
      <c r="B116" s="24"/>
      <c r="C116" s="32" t="s">
        <v>7</v>
      </c>
      <c r="D116" s="32" t="s">
        <v>110</v>
      </c>
      <c r="E116" s="32" t="s">
        <v>206</v>
      </c>
      <c r="F116" s="32" t="s">
        <v>111</v>
      </c>
      <c r="G116" s="32" t="s">
        <v>109</v>
      </c>
      <c r="H116" s="32" t="s">
        <v>111</v>
      </c>
      <c r="I116" s="32" t="s">
        <v>112</v>
      </c>
      <c r="J116" s="32" t="s">
        <v>109</v>
      </c>
      <c r="K116" s="37" t="s">
        <v>177</v>
      </c>
      <c r="L116" s="89">
        <f>L117+L120</f>
        <v>11000</v>
      </c>
      <c r="M116" s="89">
        <f>M117+M120</f>
        <v>0</v>
      </c>
      <c r="N116" s="89">
        <f>N117+N120</f>
        <v>9587.85</v>
      </c>
      <c r="O116" s="95">
        <f t="shared" si="1"/>
        <v>1412.1499999999996</v>
      </c>
      <c r="Q116" s="26"/>
    </row>
    <row r="117" spans="1:17" ht="36" x14ac:dyDescent="0.2">
      <c r="A117" s="31" t="s">
        <v>22</v>
      </c>
      <c r="B117" s="24"/>
      <c r="C117" s="32" t="s">
        <v>7</v>
      </c>
      <c r="D117" s="32" t="s">
        <v>110</v>
      </c>
      <c r="E117" s="32" t="s">
        <v>206</v>
      </c>
      <c r="F117" s="32" t="s">
        <v>114</v>
      </c>
      <c r="G117" s="32" t="s">
        <v>109</v>
      </c>
      <c r="H117" s="32" t="s">
        <v>114</v>
      </c>
      <c r="I117" s="32" t="s">
        <v>112</v>
      </c>
      <c r="J117" s="32" t="s">
        <v>207</v>
      </c>
      <c r="K117" s="37"/>
      <c r="L117" s="89">
        <f>L118</f>
        <v>11000</v>
      </c>
      <c r="M117" s="44"/>
      <c r="N117" s="89">
        <f>N118</f>
        <v>9587.85</v>
      </c>
      <c r="O117" s="95">
        <f t="shared" si="1"/>
        <v>1412.1499999999996</v>
      </c>
      <c r="Q117" s="26"/>
    </row>
    <row r="118" spans="1:17" ht="48" x14ac:dyDescent="0.2">
      <c r="A118" s="37" t="s">
        <v>21</v>
      </c>
      <c r="B118" s="24"/>
      <c r="C118" s="24" t="s">
        <v>7</v>
      </c>
      <c r="D118" s="24" t="s">
        <v>110</v>
      </c>
      <c r="E118" s="24" t="s">
        <v>206</v>
      </c>
      <c r="F118" s="24" t="s">
        <v>114</v>
      </c>
      <c r="G118" s="24" t="s">
        <v>155</v>
      </c>
      <c r="H118" s="24" t="s">
        <v>114</v>
      </c>
      <c r="I118" s="24" t="s">
        <v>112</v>
      </c>
      <c r="J118" s="24" t="s">
        <v>207</v>
      </c>
      <c r="K118" s="37"/>
      <c r="L118" s="44">
        <v>11000</v>
      </c>
      <c r="M118" s="44"/>
      <c r="N118" s="44">
        <v>9587.85</v>
      </c>
      <c r="O118" s="43">
        <f t="shared" si="1"/>
        <v>1412.1499999999996</v>
      </c>
      <c r="Q118" s="26"/>
    </row>
    <row r="119" spans="1:17" ht="48" hidden="1" x14ac:dyDescent="0.2">
      <c r="A119" s="37" t="s">
        <v>21</v>
      </c>
      <c r="B119" s="24"/>
      <c r="C119" s="24" t="s">
        <v>208</v>
      </c>
      <c r="D119" s="24" t="s">
        <v>110</v>
      </c>
      <c r="E119" s="24" t="s">
        <v>206</v>
      </c>
      <c r="F119" s="24" t="s">
        <v>114</v>
      </c>
      <c r="G119" s="24" t="s">
        <v>155</v>
      </c>
      <c r="H119" s="24" t="s">
        <v>114</v>
      </c>
      <c r="I119" s="24" t="s">
        <v>209</v>
      </c>
      <c r="J119" s="24" t="s">
        <v>207</v>
      </c>
      <c r="K119" s="37"/>
      <c r="L119" s="44"/>
      <c r="M119" s="44"/>
      <c r="N119" s="44">
        <v>0</v>
      </c>
      <c r="O119" s="43">
        <f t="shared" si="1"/>
        <v>0</v>
      </c>
      <c r="Q119" s="26"/>
    </row>
    <row r="120" spans="1:17" ht="24" hidden="1" x14ac:dyDescent="0.2">
      <c r="A120" s="31" t="s">
        <v>210</v>
      </c>
      <c r="B120" s="24"/>
      <c r="C120" s="32" t="s">
        <v>7</v>
      </c>
      <c r="D120" s="32" t="s">
        <v>110</v>
      </c>
      <c r="E120" s="32" t="s">
        <v>206</v>
      </c>
      <c r="F120" s="32" t="s">
        <v>211</v>
      </c>
      <c r="G120" s="32" t="s">
        <v>109</v>
      </c>
      <c r="H120" s="32" t="s">
        <v>111</v>
      </c>
      <c r="I120" s="32" t="s">
        <v>112</v>
      </c>
      <c r="J120" s="32" t="s">
        <v>207</v>
      </c>
      <c r="K120" s="37"/>
      <c r="L120" s="89">
        <f>L121</f>
        <v>0</v>
      </c>
      <c r="M120" s="89"/>
      <c r="N120" s="89">
        <f>N121</f>
        <v>0</v>
      </c>
      <c r="O120" s="43">
        <f t="shared" si="1"/>
        <v>0</v>
      </c>
      <c r="Q120" s="26"/>
    </row>
    <row r="121" spans="1:17" ht="36" hidden="1" x14ac:dyDescent="0.2">
      <c r="A121" s="37" t="s">
        <v>212</v>
      </c>
      <c r="B121" s="24"/>
      <c r="C121" s="24" t="s">
        <v>7</v>
      </c>
      <c r="D121" s="24" t="s">
        <v>110</v>
      </c>
      <c r="E121" s="24" t="s">
        <v>206</v>
      </c>
      <c r="F121" s="24" t="s">
        <v>211</v>
      </c>
      <c r="G121" s="24" t="s">
        <v>161</v>
      </c>
      <c r="H121" s="24" t="s">
        <v>144</v>
      </c>
      <c r="I121" s="24" t="s">
        <v>112</v>
      </c>
      <c r="J121" s="24" t="s">
        <v>207</v>
      </c>
      <c r="K121" s="37"/>
      <c r="L121" s="44">
        <v>0</v>
      </c>
      <c r="M121" s="44"/>
      <c r="N121" s="44">
        <v>0</v>
      </c>
      <c r="O121" s="43">
        <f t="shared" si="1"/>
        <v>0</v>
      </c>
      <c r="Q121" s="26"/>
    </row>
    <row r="122" spans="1:17" ht="36" hidden="1" x14ac:dyDescent="0.2">
      <c r="A122" s="37" t="s">
        <v>213</v>
      </c>
      <c r="B122" s="24"/>
      <c r="C122" s="24" t="s">
        <v>7</v>
      </c>
      <c r="D122" s="24" t="s">
        <v>110</v>
      </c>
      <c r="E122" s="24" t="s">
        <v>206</v>
      </c>
      <c r="F122" s="24" t="s">
        <v>211</v>
      </c>
      <c r="G122" s="24" t="s">
        <v>161</v>
      </c>
      <c r="H122" s="24" t="s">
        <v>144</v>
      </c>
      <c r="I122" s="24" t="s">
        <v>214</v>
      </c>
      <c r="J122" s="24" t="s">
        <v>207</v>
      </c>
      <c r="K122" s="37"/>
      <c r="L122" s="44">
        <v>0</v>
      </c>
      <c r="M122" s="44"/>
      <c r="N122" s="44">
        <v>0</v>
      </c>
      <c r="O122" s="43">
        <f t="shared" si="1"/>
        <v>0</v>
      </c>
      <c r="Q122" s="26"/>
    </row>
    <row r="123" spans="1:17" s="68" customFormat="1" ht="15.75" hidden="1" customHeight="1" x14ac:dyDescent="0.2">
      <c r="A123" s="31" t="s">
        <v>20</v>
      </c>
      <c r="B123" s="32"/>
      <c r="C123" s="35">
        <v>0</v>
      </c>
      <c r="D123" s="33" t="s">
        <v>110</v>
      </c>
      <c r="E123" s="34" t="s">
        <v>215</v>
      </c>
      <c r="F123" s="34" t="s">
        <v>111</v>
      </c>
      <c r="G123" s="35" t="s">
        <v>109</v>
      </c>
      <c r="H123" s="34" t="s">
        <v>111</v>
      </c>
      <c r="I123" s="36" t="s">
        <v>112</v>
      </c>
      <c r="J123" s="35" t="s">
        <v>109</v>
      </c>
      <c r="K123" s="31" t="s">
        <v>178</v>
      </c>
      <c r="L123" s="89">
        <f>L124+L128</f>
        <v>0</v>
      </c>
      <c r="M123" s="89">
        <f>M124+M128</f>
        <v>0</v>
      </c>
      <c r="N123" s="89">
        <f>N124+N128</f>
        <v>0</v>
      </c>
      <c r="O123" s="43">
        <f t="shared" si="1"/>
        <v>0</v>
      </c>
      <c r="Q123" s="69"/>
    </row>
    <row r="124" spans="1:17" s="68" customFormat="1" ht="14.25" hidden="1" customHeight="1" x14ac:dyDescent="0.2">
      <c r="A124" s="31" t="s">
        <v>19</v>
      </c>
      <c r="B124" s="32"/>
      <c r="C124" s="32" t="s">
        <v>109</v>
      </c>
      <c r="D124" s="32">
        <v>1</v>
      </c>
      <c r="E124" s="32">
        <v>17</v>
      </c>
      <c r="F124" s="32" t="s">
        <v>113</v>
      </c>
      <c r="G124" s="32" t="s">
        <v>109</v>
      </c>
      <c r="H124" s="32" t="s">
        <v>111</v>
      </c>
      <c r="I124" s="32" t="s">
        <v>112</v>
      </c>
      <c r="J124" s="32">
        <v>180</v>
      </c>
      <c r="K124" s="31" t="s">
        <v>180</v>
      </c>
      <c r="L124" s="89">
        <f>L125+L126+L127</f>
        <v>0</v>
      </c>
      <c r="M124" s="89">
        <f>M125+M126+M127</f>
        <v>0</v>
      </c>
      <c r="N124" s="89">
        <f>N125+N126+N127</f>
        <v>0</v>
      </c>
      <c r="O124" s="43">
        <f t="shared" si="1"/>
        <v>0</v>
      </c>
      <c r="Q124" s="69"/>
    </row>
    <row r="125" spans="1:17" ht="24" hidden="1" x14ac:dyDescent="0.2">
      <c r="A125" s="37" t="s">
        <v>18</v>
      </c>
      <c r="B125" s="24"/>
      <c r="C125" s="24" t="s">
        <v>7</v>
      </c>
      <c r="D125" s="24">
        <v>1</v>
      </c>
      <c r="E125" s="24">
        <v>17</v>
      </c>
      <c r="F125" s="24" t="s">
        <v>113</v>
      </c>
      <c r="G125" s="24" t="s">
        <v>161</v>
      </c>
      <c r="H125" s="24" t="s">
        <v>144</v>
      </c>
      <c r="I125" s="24" t="s">
        <v>112</v>
      </c>
      <c r="J125" s="24">
        <v>180</v>
      </c>
      <c r="K125" s="31"/>
      <c r="L125" s="44">
        <v>0</v>
      </c>
      <c r="M125" s="89"/>
      <c r="N125" s="44">
        <v>0</v>
      </c>
      <c r="O125" s="43">
        <f t="shared" si="1"/>
        <v>0</v>
      </c>
      <c r="Q125" s="26"/>
    </row>
    <row r="126" spans="1:17" ht="24" hidden="1" x14ac:dyDescent="0.2">
      <c r="A126" s="37" t="s">
        <v>18</v>
      </c>
      <c r="B126" s="24"/>
      <c r="C126" s="24" t="s">
        <v>6</v>
      </c>
      <c r="D126" s="24">
        <v>1</v>
      </c>
      <c r="E126" s="24">
        <v>17</v>
      </c>
      <c r="F126" s="24" t="s">
        <v>113</v>
      </c>
      <c r="G126" s="24" t="s">
        <v>161</v>
      </c>
      <c r="H126" s="24" t="s">
        <v>144</v>
      </c>
      <c r="I126" s="24" t="s">
        <v>112</v>
      </c>
      <c r="J126" s="24">
        <v>180</v>
      </c>
      <c r="K126" s="31" t="s">
        <v>28</v>
      </c>
      <c r="L126" s="44">
        <v>0</v>
      </c>
      <c r="M126" s="89"/>
      <c r="N126" s="44">
        <v>0</v>
      </c>
      <c r="O126" s="43">
        <f t="shared" si="1"/>
        <v>0</v>
      </c>
      <c r="Q126" s="26"/>
    </row>
    <row r="127" spans="1:17" ht="24" hidden="1" x14ac:dyDescent="0.2">
      <c r="A127" s="37" t="s">
        <v>18</v>
      </c>
      <c r="B127" s="24"/>
      <c r="C127" s="24" t="s">
        <v>3</v>
      </c>
      <c r="D127" s="24">
        <v>1</v>
      </c>
      <c r="E127" s="24">
        <v>17</v>
      </c>
      <c r="F127" s="24" t="s">
        <v>113</v>
      </c>
      <c r="G127" s="24" t="s">
        <v>161</v>
      </c>
      <c r="H127" s="24" t="s">
        <v>144</v>
      </c>
      <c r="I127" s="24" t="s">
        <v>112</v>
      </c>
      <c r="J127" s="24">
        <v>180</v>
      </c>
      <c r="K127" s="31" t="s">
        <v>28</v>
      </c>
      <c r="L127" s="44">
        <v>0</v>
      </c>
      <c r="M127" s="89"/>
      <c r="N127" s="44">
        <v>0</v>
      </c>
      <c r="O127" s="43">
        <f t="shared" si="1"/>
        <v>0</v>
      </c>
      <c r="Q127" s="26"/>
    </row>
    <row r="128" spans="1:17" s="68" customFormat="1" ht="16.5" hidden="1" customHeight="1" x14ac:dyDescent="0.2">
      <c r="A128" s="31" t="s">
        <v>17</v>
      </c>
      <c r="B128" s="32"/>
      <c r="C128" s="32" t="s">
        <v>7</v>
      </c>
      <c r="D128" s="32">
        <v>1</v>
      </c>
      <c r="E128" s="32">
        <v>17</v>
      </c>
      <c r="F128" s="32" t="s">
        <v>137</v>
      </c>
      <c r="G128" s="32" t="s">
        <v>109</v>
      </c>
      <c r="H128" s="32" t="s">
        <v>111</v>
      </c>
      <c r="I128" s="32" t="s">
        <v>112</v>
      </c>
      <c r="J128" s="32">
        <v>180</v>
      </c>
      <c r="K128" s="31"/>
      <c r="L128" s="89">
        <f>L129</f>
        <v>0</v>
      </c>
      <c r="M128" s="89">
        <f>M129</f>
        <v>0</v>
      </c>
      <c r="N128" s="89">
        <f>N129</f>
        <v>0</v>
      </c>
      <c r="O128" s="43">
        <f t="shared" si="1"/>
        <v>0</v>
      </c>
      <c r="Q128" s="69"/>
    </row>
    <row r="129" spans="1:17" ht="15.75" hidden="1" customHeight="1" x14ac:dyDescent="0.2">
      <c r="A129" s="37" t="s">
        <v>16</v>
      </c>
      <c r="B129" s="24"/>
      <c r="C129" s="24" t="s">
        <v>7</v>
      </c>
      <c r="D129" s="24">
        <v>1</v>
      </c>
      <c r="E129" s="24">
        <v>17</v>
      </c>
      <c r="F129" s="24" t="s">
        <v>137</v>
      </c>
      <c r="G129" s="24" t="s">
        <v>161</v>
      </c>
      <c r="H129" s="24" t="s">
        <v>144</v>
      </c>
      <c r="I129" s="24" t="s">
        <v>112</v>
      </c>
      <c r="J129" s="24">
        <v>180</v>
      </c>
      <c r="K129" s="31"/>
      <c r="L129" s="44">
        <v>0</v>
      </c>
      <c r="M129" s="89"/>
      <c r="N129" s="44">
        <v>0</v>
      </c>
      <c r="O129" s="43">
        <f t="shared" si="1"/>
        <v>0</v>
      </c>
      <c r="Q129" s="26"/>
    </row>
    <row r="130" spans="1:17" s="51" customFormat="1" ht="17.45" customHeight="1" x14ac:dyDescent="0.2">
      <c r="A130" s="48" t="s">
        <v>15</v>
      </c>
      <c r="B130" s="24"/>
      <c r="C130" s="53">
        <v>0</v>
      </c>
      <c r="D130" s="54" t="s">
        <v>216</v>
      </c>
      <c r="E130" s="55" t="s">
        <v>111</v>
      </c>
      <c r="F130" s="55" t="s">
        <v>111</v>
      </c>
      <c r="G130" s="53" t="s">
        <v>109</v>
      </c>
      <c r="H130" s="55" t="s">
        <v>111</v>
      </c>
      <c r="I130" s="56" t="s">
        <v>112</v>
      </c>
      <c r="J130" s="53" t="s">
        <v>109</v>
      </c>
      <c r="K130" s="48" t="s">
        <v>217</v>
      </c>
      <c r="L130" s="89">
        <f>L131+L221+L213+L211+L219</f>
        <v>610386690.13999999</v>
      </c>
      <c r="M130" s="89">
        <f t="shared" ref="M130:N130" si="5">M131+M221+M213+M211+M219</f>
        <v>-205686949.85999998</v>
      </c>
      <c r="N130" s="89">
        <f t="shared" si="5"/>
        <v>38890834.310000002</v>
      </c>
      <c r="O130" s="95">
        <f t="shared" si="1"/>
        <v>571495855.82999992</v>
      </c>
      <c r="Q130" s="52"/>
    </row>
    <row r="131" spans="1:17" ht="24" x14ac:dyDescent="0.2">
      <c r="A131" s="31" t="s">
        <v>218</v>
      </c>
      <c r="B131" s="24"/>
      <c r="C131" s="35">
        <v>695</v>
      </c>
      <c r="D131" s="33" t="s">
        <v>216</v>
      </c>
      <c r="E131" s="34" t="s">
        <v>114</v>
      </c>
      <c r="F131" s="34" t="s">
        <v>111</v>
      </c>
      <c r="G131" s="35" t="s">
        <v>109</v>
      </c>
      <c r="H131" s="34" t="s">
        <v>111</v>
      </c>
      <c r="I131" s="36" t="s">
        <v>112</v>
      </c>
      <c r="J131" s="35" t="s">
        <v>109</v>
      </c>
      <c r="K131" s="37" t="s">
        <v>191</v>
      </c>
      <c r="L131" s="89">
        <f>L132+L143+L157+L135</f>
        <v>611722180.29999995</v>
      </c>
      <c r="M131" s="89">
        <f>M132+M143+M157+M135</f>
        <v>-205686949.85999998</v>
      </c>
      <c r="N131" s="89">
        <f>N132+N143+N157+N135</f>
        <v>40126324.469999999</v>
      </c>
      <c r="O131" s="95">
        <f t="shared" si="1"/>
        <v>571595855.82999992</v>
      </c>
      <c r="Q131" s="26"/>
    </row>
    <row r="132" spans="1:17" ht="24" x14ac:dyDescent="0.2">
      <c r="A132" s="31" t="s">
        <v>14</v>
      </c>
      <c r="B132" s="24"/>
      <c r="C132" s="35">
        <v>695</v>
      </c>
      <c r="D132" s="33" t="s">
        <v>216</v>
      </c>
      <c r="E132" s="34" t="s">
        <v>114</v>
      </c>
      <c r="F132" s="34">
        <v>10</v>
      </c>
      <c r="G132" s="35" t="s">
        <v>109</v>
      </c>
      <c r="H132" s="34" t="s">
        <v>111</v>
      </c>
      <c r="I132" s="36" t="s">
        <v>112</v>
      </c>
      <c r="J132" s="35">
        <v>150</v>
      </c>
      <c r="K132" s="37" t="s">
        <v>191</v>
      </c>
      <c r="L132" s="89">
        <f>L133</f>
        <v>52123800</v>
      </c>
      <c r="M132" s="44">
        <f t="shared" ref="M132:M146" si="6">N132-L132</f>
        <v>-39092850</v>
      </c>
      <c r="N132" s="89">
        <f>N133</f>
        <v>13030950</v>
      </c>
      <c r="O132" s="95">
        <f t="shared" si="1"/>
        <v>39092850</v>
      </c>
      <c r="Q132" s="26"/>
    </row>
    <row r="133" spans="1:17" ht="36" x14ac:dyDescent="0.2">
      <c r="A133" s="31" t="s">
        <v>13</v>
      </c>
      <c r="B133" s="24"/>
      <c r="C133" s="35">
        <v>695</v>
      </c>
      <c r="D133" s="33" t="s">
        <v>216</v>
      </c>
      <c r="E133" s="34" t="s">
        <v>114</v>
      </c>
      <c r="F133" s="34">
        <v>16</v>
      </c>
      <c r="G133" s="35">
        <v>1</v>
      </c>
      <c r="H133" s="34" t="s">
        <v>111</v>
      </c>
      <c r="I133" s="36" t="s">
        <v>112</v>
      </c>
      <c r="J133" s="35">
        <v>150</v>
      </c>
      <c r="K133" s="37" t="s">
        <v>191</v>
      </c>
      <c r="L133" s="89">
        <f>L134</f>
        <v>52123800</v>
      </c>
      <c r="M133" s="44">
        <f t="shared" si="6"/>
        <v>-39092850</v>
      </c>
      <c r="N133" s="89">
        <f>N134</f>
        <v>13030950</v>
      </c>
      <c r="O133" s="95">
        <f t="shared" si="1"/>
        <v>39092850</v>
      </c>
      <c r="Q133" s="26"/>
    </row>
    <row r="134" spans="1:17" ht="36" x14ac:dyDescent="0.2">
      <c r="A134" s="37" t="s">
        <v>12</v>
      </c>
      <c r="B134" s="24"/>
      <c r="C134" s="38" t="s">
        <v>0</v>
      </c>
      <c r="D134" s="39" t="s">
        <v>216</v>
      </c>
      <c r="E134" s="40" t="s">
        <v>114</v>
      </c>
      <c r="F134" s="40">
        <v>16</v>
      </c>
      <c r="G134" s="38">
        <v>1</v>
      </c>
      <c r="H134" s="40" t="s">
        <v>144</v>
      </c>
      <c r="I134" s="41" t="s">
        <v>112</v>
      </c>
      <c r="J134" s="38">
        <v>150</v>
      </c>
      <c r="K134" s="31" t="s">
        <v>193</v>
      </c>
      <c r="L134" s="44">
        <v>52123800</v>
      </c>
      <c r="M134" s="44">
        <v>4389457.45</v>
      </c>
      <c r="N134" s="46">
        <v>13030950</v>
      </c>
      <c r="O134" s="43">
        <f t="shared" si="1"/>
        <v>39092850</v>
      </c>
      <c r="Q134" s="26"/>
    </row>
    <row r="135" spans="1:17" ht="24" customHeight="1" x14ac:dyDescent="0.2">
      <c r="A135" s="31" t="s">
        <v>343</v>
      </c>
      <c r="B135" s="24"/>
      <c r="C135" s="35">
        <v>695</v>
      </c>
      <c r="D135" s="33">
        <v>2</v>
      </c>
      <c r="E135" s="34">
        <v>2</v>
      </c>
      <c r="F135" s="34">
        <v>20</v>
      </c>
      <c r="G135" s="35">
        <v>0</v>
      </c>
      <c r="H135" s="34">
        <v>0</v>
      </c>
      <c r="I135" s="36">
        <v>0</v>
      </c>
      <c r="J135" s="35">
        <v>150</v>
      </c>
      <c r="K135" s="31" t="s">
        <v>220</v>
      </c>
      <c r="L135" s="89">
        <f>L136+L138+L140</f>
        <v>304987302.56999999</v>
      </c>
      <c r="M135" s="89">
        <f>M136+M138+M140</f>
        <v>-304987302.56999999</v>
      </c>
      <c r="N135" s="89">
        <f>N136+N138+N140</f>
        <v>0</v>
      </c>
      <c r="O135" s="95">
        <f t="shared" si="1"/>
        <v>304987302.56999999</v>
      </c>
      <c r="Q135" s="26"/>
    </row>
    <row r="136" spans="1:17" ht="96" hidden="1" x14ac:dyDescent="0.2">
      <c r="A136" s="31" t="s">
        <v>344</v>
      </c>
      <c r="B136" s="24"/>
      <c r="C136" s="35">
        <v>695</v>
      </c>
      <c r="D136" s="33">
        <v>2</v>
      </c>
      <c r="E136" s="34">
        <v>2</v>
      </c>
      <c r="F136" s="34">
        <v>20</v>
      </c>
      <c r="G136" s="35">
        <v>299</v>
      </c>
      <c r="H136" s="34">
        <v>0</v>
      </c>
      <c r="I136" s="36">
        <v>0</v>
      </c>
      <c r="J136" s="35">
        <v>150</v>
      </c>
      <c r="K136" s="31" t="s">
        <v>222</v>
      </c>
      <c r="L136" s="89">
        <f>L137</f>
        <v>0</v>
      </c>
      <c r="M136" s="89">
        <f t="shared" si="6"/>
        <v>0</v>
      </c>
      <c r="N136" s="89">
        <f>N137</f>
        <v>0</v>
      </c>
      <c r="O136" s="95">
        <f t="shared" si="1"/>
        <v>0</v>
      </c>
      <c r="Q136" s="26"/>
    </row>
    <row r="137" spans="1:17" ht="96" hidden="1" x14ac:dyDescent="0.2">
      <c r="A137" s="37" t="s">
        <v>345</v>
      </c>
      <c r="B137" s="24"/>
      <c r="C137" s="38">
        <v>695</v>
      </c>
      <c r="D137" s="39">
        <v>2</v>
      </c>
      <c r="E137" s="40">
        <v>2</v>
      </c>
      <c r="F137" s="40">
        <v>20</v>
      </c>
      <c r="G137" s="38">
        <v>299</v>
      </c>
      <c r="H137" s="40">
        <v>10</v>
      </c>
      <c r="I137" s="41">
        <v>0</v>
      </c>
      <c r="J137" s="38">
        <v>150</v>
      </c>
      <c r="K137" s="37" t="s">
        <v>224</v>
      </c>
      <c r="L137" s="44">
        <v>0</v>
      </c>
      <c r="M137" s="44">
        <f t="shared" si="6"/>
        <v>0</v>
      </c>
      <c r="N137" s="44">
        <v>0</v>
      </c>
      <c r="O137" s="95">
        <f t="shared" si="1"/>
        <v>0</v>
      </c>
      <c r="Q137" s="26"/>
    </row>
    <row r="138" spans="1:17" ht="72" x14ac:dyDescent="0.2">
      <c r="A138" s="31" t="s">
        <v>346</v>
      </c>
      <c r="B138" s="24"/>
      <c r="C138" s="35">
        <v>695</v>
      </c>
      <c r="D138" s="33">
        <v>2</v>
      </c>
      <c r="E138" s="34">
        <v>2</v>
      </c>
      <c r="F138" s="34">
        <v>20</v>
      </c>
      <c r="G138" s="35">
        <v>302</v>
      </c>
      <c r="H138" s="34">
        <v>0</v>
      </c>
      <c r="I138" s="36">
        <v>0</v>
      </c>
      <c r="J138" s="35">
        <v>150</v>
      </c>
      <c r="K138" s="31" t="s">
        <v>227</v>
      </c>
      <c r="L138" s="89">
        <f>L139</f>
        <v>304987302.56999999</v>
      </c>
      <c r="M138" s="89">
        <f>M139</f>
        <v>-304987302.56999999</v>
      </c>
      <c r="N138" s="89">
        <f>N139</f>
        <v>0</v>
      </c>
      <c r="O138" s="95">
        <f t="shared" si="1"/>
        <v>304987302.56999999</v>
      </c>
      <c r="Q138" s="26"/>
    </row>
    <row r="139" spans="1:17" ht="72" x14ac:dyDescent="0.2">
      <c r="A139" s="37" t="s">
        <v>347</v>
      </c>
      <c r="B139" s="24"/>
      <c r="C139" s="38">
        <v>695</v>
      </c>
      <c r="D139" s="39">
        <v>2</v>
      </c>
      <c r="E139" s="40">
        <v>2</v>
      </c>
      <c r="F139" s="40">
        <v>20</v>
      </c>
      <c r="G139" s="38">
        <v>302</v>
      </c>
      <c r="H139" s="40">
        <v>10</v>
      </c>
      <c r="I139" s="41">
        <v>0</v>
      </c>
      <c r="J139" s="38">
        <v>150</v>
      </c>
      <c r="K139" s="37" t="s">
        <v>203</v>
      </c>
      <c r="L139" s="44">
        <v>304987302.56999999</v>
      </c>
      <c r="M139" s="44">
        <f t="shared" si="6"/>
        <v>-304987302.56999999</v>
      </c>
      <c r="N139" s="44">
        <v>0</v>
      </c>
      <c r="O139" s="43">
        <f t="shared" si="1"/>
        <v>304987302.56999999</v>
      </c>
      <c r="Q139" s="26"/>
    </row>
    <row r="140" spans="1:17" hidden="1" x14ac:dyDescent="0.2">
      <c r="A140" s="31" t="s">
        <v>225</v>
      </c>
      <c r="B140" s="24"/>
      <c r="C140" s="35">
        <v>695</v>
      </c>
      <c r="D140" s="33">
        <v>2</v>
      </c>
      <c r="E140" s="34">
        <v>2</v>
      </c>
      <c r="F140" s="34">
        <v>29</v>
      </c>
      <c r="G140" s="35">
        <v>999</v>
      </c>
      <c r="H140" s="34">
        <v>0</v>
      </c>
      <c r="I140" s="36">
        <v>0</v>
      </c>
      <c r="J140" s="35">
        <v>150</v>
      </c>
      <c r="K140" s="37"/>
      <c r="L140" s="89">
        <f t="shared" ref="L140:N141" si="7">L141</f>
        <v>0</v>
      </c>
      <c r="M140" s="89">
        <f t="shared" si="7"/>
        <v>0</v>
      </c>
      <c r="N140" s="89">
        <f t="shared" si="7"/>
        <v>0</v>
      </c>
      <c r="O140" s="43">
        <f t="shared" si="1"/>
        <v>0</v>
      </c>
      <c r="Q140" s="26"/>
    </row>
    <row r="141" spans="1:17" hidden="1" x14ac:dyDescent="0.2">
      <c r="A141" s="31" t="s">
        <v>348</v>
      </c>
      <c r="B141" s="24"/>
      <c r="C141" s="35">
        <v>695</v>
      </c>
      <c r="D141" s="33">
        <v>2</v>
      </c>
      <c r="E141" s="34">
        <v>2</v>
      </c>
      <c r="F141" s="34">
        <v>29</v>
      </c>
      <c r="G141" s="35">
        <v>999</v>
      </c>
      <c r="H141" s="34">
        <v>10</v>
      </c>
      <c r="I141" s="36">
        <v>0</v>
      </c>
      <c r="J141" s="35">
        <v>150</v>
      </c>
      <c r="K141" s="37"/>
      <c r="L141" s="89">
        <f t="shared" si="7"/>
        <v>0</v>
      </c>
      <c r="M141" s="89">
        <f t="shared" si="7"/>
        <v>0</v>
      </c>
      <c r="N141" s="89">
        <f t="shared" si="7"/>
        <v>0</v>
      </c>
      <c r="O141" s="43">
        <f t="shared" si="1"/>
        <v>0</v>
      </c>
      <c r="Q141" s="26"/>
    </row>
    <row r="142" spans="1:17" ht="72" hidden="1" x14ac:dyDescent="0.2">
      <c r="A142" s="37" t="s">
        <v>349</v>
      </c>
      <c r="B142" s="24"/>
      <c r="C142" s="38">
        <v>695</v>
      </c>
      <c r="D142" s="39">
        <v>2</v>
      </c>
      <c r="E142" s="40">
        <v>2</v>
      </c>
      <c r="F142" s="40">
        <v>29</v>
      </c>
      <c r="G142" s="38">
        <v>999</v>
      </c>
      <c r="H142" s="40">
        <v>10</v>
      </c>
      <c r="I142" s="41">
        <v>7509</v>
      </c>
      <c r="J142" s="38">
        <v>150</v>
      </c>
      <c r="K142" s="37"/>
      <c r="L142" s="44">
        <v>0</v>
      </c>
      <c r="M142" s="44"/>
      <c r="N142" s="44">
        <v>0</v>
      </c>
      <c r="O142" s="43">
        <f t="shared" si="1"/>
        <v>0</v>
      </c>
      <c r="Q142" s="26"/>
    </row>
    <row r="143" spans="1:17" ht="36" x14ac:dyDescent="0.2">
      <c r="A143" s="48" t="s">
        <v>231</v>
      </c>
      <c r="B143" s="24"/>
      <c r="C143" s="35">
        <v>695</v>
      </c>
      <c r="D143" s="33">
        <v>2</v>
      </c>
      <c r="E143" s="34" t="s">
        <v>114</v>
      </c>
      <c r="F143" s="34">
        <v>30</v>
      </c>
      <c r="G143" s="35" t="s">
        <v>109</v>
      </c>
      <c r="H143" s="34" t="s">
        <v>111</v>
      </c>
      <c r="I143" s="36" t="s">
        <v>112</v>
      </c>
      <c r="J143" s="35">
        <v>150</v>
      </c>
      <c r="K143" s="37" t="s">
        <v>232</v>
      </c>
      <c r="L143" s="89">
        <f>L146+L144+L151+L148</f>
        <v>1767119.29</v>
      </c>
      <c r="M143" s="44">
        <f t="shared" si="6"/>
        <v>-1348494.4</v>
      </c>
      <c r="N143" s="89">
        <f>N146+N144+N151+N148</f>
        <v>418624.89</v>
      </c>
      <c r="O143" s="95">
        <f t="shared" si="1"/>
        <v>1348494.4</v>
      </c>
      <c r="Q143" s="26"/>
    </row>
    <row r="144" spans="1:17" ht="36" x14ac:dyDescent="0.2">
      <c r="A144" s="31" t="s">
        <v>1089</v>
      </c>
      <c r="B144" s="24"/>
      <c r="C144" s="35">
        <v>695</v>
      </c>
      <c r="D144" s="33" t="s">
        <v>216</v>
      </c>
      <c r="E144" s="34" t="s">
        <v>114</v>
      </c>
      <c r="F144" s="34">
        <v>35</v>
      </c>
      <c r="G144" s="35">
        <v>118</v>
      </c>
      <c r="H144" s="34" t="s">
        <v>111</v>
      </c>
      <c r="I144" s="36" t="s">
        <v>112</v>
      </c>
      <c r="J144" s="35">
        <v>150</v>
      </c>
      <c r="K144" s="37"/>
      <c r="L144" s="89">
        <f>L145</f>
        <v>1728377.98</v>
      </c>
      <c r="M144" s="44"/>
      <c r="N144" s="89">
        <f>N145</f>
        <v>398624.89</v>
      </c>
      <c r="O144" s="95">
        <f t="shared" si="1"/>
        <v>1329753.0899999999</v>
      </c>
      <c r="Q144" s="26"/>
    </row>
    <row r="145" spans="1:17" ht="48" x14ac:dyDescent="0.2">
      <c r="A145" s="37" t="s">
        <v>1090</v>
      </c>
      <c r="B145" s="24"/>
      <c r="C145" s="38" t="s">
        <v>0</v>
      </c>
      <c r="D145" s="39">
        <v>2</v>
      </c>
      <c r="E145" s="40" t="s">
        <v>114</v>
      </c>
      <c r="F145" s="40">
        <v>35</v>
      </c>
      <c r="G145" s="38">
        <v>118</v>
      </c>
      <c r="H145" s="40" t="s">
        <v>144</v>
      </c>
      <c r="I145" s="41" t="s">
        <v>112</v>
      </c>
      <c r="J145" s="38">
        <v>150</v>
      </c>
      <c r="K145" s="37" t="s">
        <v>17</v>
      </c>
      <c r="L145" s="46">
        <v>1728377.98</v>
      </c>
      <c r="M145" s="44">
        <v>765151.19</v>
      </c>
      <c r="N145" s="46">
        <v>398624.89</v>
      </c>
      <c r="O145" s="43">
        <f t="shared" si="1"/>
        <v>1329753.0899999999</v>
      </c>
      <c r="Q145" s="26"/>
    </row>
    <row r="146" spans="1:17" ht="24" x14ac:dyDescent="0.2">
      <c r="A146" s="31" t="s">
        <v>234</v>
      </c>
      <c r="B146" s="24"/>
      <c r="C146" s="32" t="s">
        <v>0</v>
      </c>
      <c r="D146" s="32" t="s">
        <v>216</v>
      </c>
      <c r="E146" s="32" t="s">
        <v>114</v>
      </c>
      <c r="F146" s="32" t="s">
        <v>235</v>
      </c>
      <c r="G146" s="32" t="s">
        <v>236</v>
      </c>
      <c r="H146" s="32" t="s">
        <v>111</v>
      </c>
      <c r="I146" s="32" t="s">
        <v>112</v>
      </c>
      <c r="J146" s="32">
        <v>150</v>
      </c>
      <c r="K146" s="31" t="s">
        <v>20</v>
      </c>
      <c r="L146" s="89">
        <f>L147</f>
        <v>38741.31</v>
      </c>
      <c r="M146" s="89">
        <f t="shared" si="6"/>
        <v>-18741.309999999998</v>
      </c>
      <c r="N146" s="89">
        <f>N147</f>
        <v>20000</v>
      </c>
      <c r="O146" s="95">
        <f t="shared" ref="O146:O209" si="8">L146-N146</f>
        <v>18741.309999999998</v>
      </c>
      <c r="Q146" s="26"/>
    </row>
    <row r="147" spans="1:17" ht="24" x14ac:dyDescent="0.2">
      <c r="A147" s="37" t="s">
        <v>11</v>
      </c>
      <c r="B147" s="24"/>
      <c r="C147" s="24">
        <v>695</v>
      </c>
      <c r="D147" s="24">
        <v>2</v>
      </c>
      <c r="E147" s="24" t="s">
        <v>114</v>
      </c>
      <c r="F147" s="24" t="s">
        <v>235</v>
      </c>
      <c r="G147" s="24" t="s">
        <v>236</v>
      </c>
      <c r="H147" s="24">
        <v>10</v>
      </c>
      <c r="I147" s="24" t="s">
        <v>112</v>
      </c>
      <c r="J147" s="24">
        <v>150</v>
      </c>
      <c r="K147" s="37"/>
      <c r="L147" s="44">
        <v>38741.31</v>
      </c>
      <c r="M147" s="44">
        <v>144727.87</v>
      </c>
      <c r="N147" s="44">
        <v>20000</v>
      </c>
      <c r="O147" s="43">
        <f t="shared" si="8"/>
        <v>18741.309999999998</v>
      </c>
      <c r="Q147" s="26"/>
    </row>
    <row r="148" spans="1:17" ht="36" hidden="1" x14ac:dyDescent="0.2">
      <c r="A148" s="73" t="s">
        <v>237</v>
      </c>
      <c r="B148" s="24"/>
      <c r="C148" s="32"/>
      <c r="D148" s="32">
        <v>2</v>
      </c>
      <c r="E148" s="32" t="s">
        <v>114</v>
      </c>
      <c r="F148" s="32" t="s">
        <v>125</v>
      </c>
      <c r="G148" s="32" t="s">
        <v>238</v>
      </c>
      <c r="H148" s="32" t="s">
        <v>111</v>
      </c>
      <c r="I148" s="32" t="s">
        <v>112</v>
      </c>
      <c r="J148" s="32">
        <v>150</v>
      </c>
      <c r="K148" s="37" t="s">
        <v>239</v>
      </c>
      <c r="L148" s="89">
        <f>L149</f>
        <v>0</v>
      </c>
      <c r="M148" s="44">
        <f>N148-L148</f>
        <v>0</v>
      </c>
      <c r="N148" s="89">
        <f>N149</f>
        <v>0</v>
      </c>
      <c r="O148" s="43">
        <f t="shared" si="8"/>
        <v>0</v>
      </c>
      <c r="Q148" s="26"/>
    </row>
    <row r="149" spans="1:17" ht="24" hidden="1" x14ac:dyDescent="0.2">
      <c r="A149" s="74" t="s">
        <v>240</v>
      </c>
      <c r="B149" s="24"/>
      <c r="C149" s="24" t="s">
        <v>0</v>
      </c>
      <c r="D149" s="24" t="s">
        <v>216</v>
      </c>
      <c r="E149" s="24" t="s">
        <v>114</v>
      </c>
      <c r="F149" s="24" t="s">
        <v>125</v>
      </c>
      <c r="G149" s="24" t="s">
        <v>238</v>
      </c>
      <c r="H149" s="24" t="s">
        <v>144</v>
      </c>
      <c r="I149" s="24" t="s">
        <v>112</v>
      </c>
      <c r="J149" s="24">
        <v>150</v>
      </c>
      <c r="K149" s="37" t="s">
        <v>239</v>
      </c>
      <c r="L149" s="44">
        <f>L150</f>
        <v>0</v>
      </c>
      <c r="M149" s="44">
        <f>N149-L149</f>
        <v>0</v>
      </c>
      <c r="N149" s="44">
        <f>N150</f>
        <v>0</v>
      </c>
      <c r="O149" s="43">
        <f t="shared" si="8"/>
        <v>0</v>
      </c>
      <c r="Q149" s="26"/>
    </row>
    <row r="150" spans="1:17" ht="36" hidden="1" x14ac:dyDescent="0.2">
      <c r="A150" s="75" t="s">
        <v>241</v>
      </c>
      <c r="B150" s="24"/>
      <c r="C150" s="71" t="s">
        <v>0</v>
      </c>
      <c r="D150" s="71" t="s">
        <v>216</v>
      </c>
      <c r="E150" s="71" t="s">
        <v>114</v>
      </c>
      <c r="F150" s="71" t="s">
        <v>125</v>
      </c>
      <c r="G150" s="71" t="s">
        <v>238</v>
      </c>
      <c r="H150" s="71" t="s">
        <v>144</v>
      </c>
      <c r="I150" s="71" t="s">
        <v>242</v>
      </c>
      <c r="J150" s="71">
        <v>150</v>
      </c>
      <c r="K150" s="31" t="s">
        <v>15</v>
      </c>
      <c r="L150" s="72"/>
      <c r="M150" s="89" t="e">
        <f>M151+#REF!+#REF!</f>
        <v>#REF!</v>
      </c>
      <c r="N150" s="72"/>
      <c r="O150" s="43">
        <f t="shared" si="8"/>
        <v>0</v>
      </c>
      <c r="Q150" s="26"/>
    </row>
    <row r="151" spans="1:17" ht="24" hidden="1" x14ac:dyDescent="0.2">
      <c r="A151" s="76" t="s">
        <v>243</v>
      </c>
      <c r="B151" s="24"/>
      <c r="C151" s="32"/>
      <c r="D151" s="32" t="s">
        <v>216</v>
      </c>
      <c r="E151" s="32" t="s">
        <v>114</v>
      </c>
      <c r="F151" s="32" t="s">
        <v>125</v>
      </c>
      <c r="G151" s="32" t="s">
        <v>226</v>
      </c>
      <c r="H151" s="32" t="s">
        <v>111</v>
      </c>
      <c r="I151" s="32" t="s">
        <v>112</v>
      </c>
      <c r="J151" s="32">
        <v>150</v>
      </c>
      <c r="K151" s="31" t="s">
        <v>218</v>
      </c>
      <c r="L151" s="89">
        <f>L152</f>
        <v>0</v>
      </c>
      <c r="M151" s="89">
        <f t="shared" ref="M151:M156" si="9">N151-L151</f>
        <v>0</v>
      </c>
      <c r="N151" s="89">
        <f>N152</f>
        <v>0</v>
      </c>
      <c r="O151" s="43">
        <f t="shared" si="8"/>
        <v>0</v>
      </c>
      <c r="Q151" s="26"/>
    </row>
    <row r="152" spans="1:17" ht="24" hidden="1" x14ac:dyDescent="0.2">
      <c r="A152" s="77" t="s">
        <v>244</v>
      </c>
      <c r="B152" s="24"/>
      <c r="C152" s="24" t="s">
        <v>0</v>
      </c>
      <c r="D152" s="24" t="s">
        <v>216</v>
      </c>
      <c r="E152" s="24" t="s">
        <v>114</v>
      </c>
      <c r="F152" s="24" t="s">
        <v>125</v>
      </c>
      <c r="G152" s="24" t="s">
        <v>226</v>
      </c>
      <c r="H152" s="24" t="s">
        <v>144</v>
      </c>
      <c r="I152" s="24" t="s">
        <v>112</v>
      </c>
      <c r="J152" s="24">
        <v>150</v>
      </c>
      <c r="K152" s="31" t="s">
        <v>245</v>
      </c>
      <c r="L152" s="44">
        <f>L153+L154+L155+L156</f>
        <v>0</v>
      </c>
      <c r="M152" s="89">
        <f t="shared" si="9"/>
        <v>0</v>
      </c>
      <c r="N152" s="44">
        <f>N153+N154+N155+N156</f>
        <v>0</v>
      </c>
      <c r="O152" s="43">
        <f t="shared" si="8"/>
        <v>0</v>
      </c>
      <c r="Q152" s="26"/>
    </row>
    <row r="153" spans="1:17" ht="60" hidden="1" x14ac:dyDescent="0.2">
      <c r="A153" s="78" t="s">
        <v>246</v>
      </c>
      <c r="B153" s="24"/>
      <c r="C153" s="24" t="s">
        <v>0</v>
      </c>
      <c r="D153" s="24" t="s">
        <v>216</v>
      </c>
      <c r="E153" s="24" t="s">
        <v>114</v>
      </c>
      <c r="F153" s="24" t="s">
        <v>125</v>
      </c>
      <c r="G153" s="24" t="s">
        <v>226</v>
      </c>
      <c r="H153" s="24" t="s">
        <v>144</v>
      </c>
      <c r="I153" s="24" t="s">
        <v>112</v>
      </c>
      <c r="J153" s="24">
        <v>150</v>
      </c>
      <c r="K153" s="31" t="s">
        <v>247</v>
      </c>
      <c r="L153" s="72"/>
      <c r="M153" s="89">
        <f t="shared" si="9"/>
        <v>0</v>
      </c>
      <c r="N153" s="72"/>
      <c r="O153" s="43">
        <f t="shared" si="8"/>
        <v>0</v>
      </c>
      <c r="Q153" s="26"/>
    </row>
    <row r="154" spans="1:17" ht="72" hidden="1" x14ac:dyDescent="0.2">
      <c r="A154" s="78" t="s">
        <v>248</v>
      </c>
      <c r="B154" s="24"/>
      <c r="C154" s="24" t="s">
        <v>0</v>
      </c>
      <c r="D154" s="24" t="s">
        <v>216</v>
      </c>
      <c r="E154" s="24" t="s">
        <v>114</v>
      </c>
      <c r="F154" s="24" t="s">
        <v>125</v>
      </c>
      <c r="G154" s="24" t="s">
        <v>226</v>
      </c>
      <c r="H154" s="24" t="s">
        <v>144</v>
      </c>
      <c r="I154" s="24" t="s">
        <v>112</v>
      </c>
      <c r="J154" s="24">
        <v>150</v>
      </c>
      <c r="K154" s="37" t="s">
        <v>249</v>
      </c>
      <c r="L154" s="72"/>
      <c r="M154" s="44">
        <f t="shared" si="9"/>
        <v>0</v>
      </c>
      <c r="N154" s="72"/>
      <c r="O154" s="43">
        <f t="shared" si="8"/>
        <v>0</v>
      </c>
      <c r="Q154" s="26"/>
    </row>
    <row r="155" spans="1:17" ht="60" hidden="1" x14ac:dyDescent="0.2">
      <c r="A155" s="78" t="s">
        <v>250</v>
      </c>
      <c r="B155" s="24"/>
      <c r="C155" s="24" t="s">
        <v>0</v>
      </c>
      <c r="D155" s="24" t="s">
        <v>216</v>
      </c>
      <c r="E155" s="24" t="s">
        <v>114</v>
      </c>
      <c r="F155" s="24" t="s">
        <v>125</v>
      </c>
      <c r="G155" s="24" t="s">
        <v>226</v>
      </c>
      <c r="H155" s="24" t="s">
        <v>144</v>
      </c>
      <c r="I155" s="24" t="s">
        <v>112</v>
      </c>
      <c r="J155" s="24">
        <v>150</v>
      </c>
      <c r="K155" s="31" t="s">
        <v>219</v>
      </c>
      <c r="L155" s="72"/>
      <c r="M155" s="89">
        <f t="shared" si="9"/>
        <v>0</v>
      </c>
      <c r="N155" s="72"/>
      <c r="O155" s="43">
        <f t="shared" si="8"/>
        <v>0</v>
      </c>
      <c r="Q155" s="26"/>
    </row>
    <row r="156" spans="1:17" ht="36" hidden="1" x14ac:dyDescent="0.2">
      <c r="A156" s="70" t="s">
        <v>251</v>
      </c>
      <c r="B156" s="24"/>
      <c r="C156" s="24" t="s">
        <v>0</v>
      </c>
      <c r="D156" s="24" t="s">
        <v>216</v>
      </c>
      <c r="E156" s="24" t="s">
        <v>114</v>
      </c>
      <c r="F156" s="24" t="s">
        <v>125</v>
      </c>
      <c r="G156" s="24" t="s">
        <v>226</v>
      </c>
      <c r="H156" s="24" t="s">
        <v>144</v>
      </c>
      <c r="I156" s="24" t="s">
        <v>112</v>
      </c>
      <c r="J156" s="24">
        <v>150</v>
      </c>
      <c r="K156" s="31" t="s">
        <v>221</v>
      </c>
      <c r="L156" s="72"/>
      <c r="M156" s="89">
        <f t="shared" si="9"/>
        <v>0</v>
      </c>
      <c r="N156" s="72"/>
      <c r="O156" s="43">
        <f t="shared" si="8"/>
        <v>0</v>
      </c>
      <c r="Q156" s="26"/>
    </row>
    <row r="157" spans="1:17" ht="18.75" customHeight="1" x14ac:dyDescent="0.2">
      <c r="A157" s="76" t="s">
        <v>10</v>
      </c>
      <c r="B157" s="24"/>
      <c r="C157" s="32" t="s">
        <v>0</v>
      </c>
      <c r="D157" s="32">
        <v>2</v>
      </c>
      <c r="E157" s="32" t="s">
        <v>114</v>
      </c>
      <c r="F157" s="32" t="s">
        <v>252</v>
      </c>
      <c r="G157" s="32" t="s">
        <v>109</v>
      </c>
      <c r="H157" s="32" t="s">
        <v>111</v>
      </c>
      <c r="I157" s="32" t="s">
        <v>112</v>
      </c>
      <c r="J157" s="32">
        <v>150</v>
      </c>
      <c r="K157" s="37" t="s">
        <v>223</v>
      </c>
      <c r="L157" s="89">
        <f>L158+L163+L171+L169</f>
        <v>252843958.44</v>
      </c>
      <c r="M157" s="89">
        <f>M158+M163+M171+M169</f>
        <v>139741697.11000001</v>
      </c>
      <c r="N157" s="89">
        <f>N158+N163+N171+N169</f>
        <v>26676749.579999998</v>
      </c>
      <c r="O157" s="95">
        <f t="shared" si="8"/>
        <v>226167208.86000001</v>
      </c>
      <c r="Q157" s="26"/>
    </row>
    <row r="158" spans="1:17" ht="48" hidden="1" x14ac:dyDescent="0.2">
      <c r="A158" s="76" t="s">
        <v>253</v>
      </c>
      <c r="B158" s="24"/>
      <c r="C158" s="35">
        <v>695</v>
      </c>
      <c r="D158" s="33">
        <v>2</v>
      </c>
      <c r="E158" s="34">
        <v>2</v>
      </c>
      <c r="F158" s="34">
        <v>4</v>
      </c>
      <c r="G158" s="35">
        <v>12</v>
      </c>
      <c r="H158" s="34">
        <v>0</v>
      </c>
      <c r="I158" s="32" t="s">
        <v>112</v>
      </c>
      <c r="J158" s="35">
        <v>150</v>
      </c>
      <c r="K158" s="31" t="s">
        <v>225</v>
      </c>
      <c r="L158" s="89">
        <f>L159</f>
        <v>0</v>
      </c>
      <c r="M158" s="89">
        <f>N158-L158</f>
        <v>0</v>
      </c>
      <c r="N158" s="89">
        <f>N159</f>
        <v>0</v>
      </c>
      <c r="O158" s="95">
        <f t="shared" si="8"/>
        <v>0</v>
      </c>
      <c r="Q158" s="26"/>
    </row>
    <row r="159" spans="1:17" ht="48" hidden="1" x14ac:dyDescent="0.2">
      <c r="A159" s="77" t="s">
        <v>254</v>
      </c>
      <c r="B159" s="24"/>
      <c r="C159" s="38">
        <v>695</v>
      </c>
      <c r="D159" s="39">
        <v>2</v>
      </c>
      <c r="E159" s="40">
        <v>2</v>
      </c>
      <c r="F159" s="40">
        <v>4</v>
      </c>
      <c r="G159" s="38">
        <v>12</v>
      </c>
      <c r="H159" s="40">
        <v>10</v>
      </c>
      <c r="I159" s="24" t="s">
        <v>112</v>
      </c>
      <c r="J159" s="38">
        <v>150</v>
      </c>
      <c r="K159" s="37" t="s">
        <v>228</v>
      </c>
      <c r="L159" s="44">
        <f>L160+L161+L162</f>
        <v>0</v>
      </c>
      <c r="M159" s="44">
        <f>M160+M161</f>
        <v>0</v>
      </c>
      <c r="N159" s="44">
        <f>N160+N161+N162</f>
        <v>0</v>
      </c>
      <c r="O159" s="95">
        <f t="shared" si="8"/>
        <v>0</v>
      </c>
      <c r="Q159" s="26"/>
    </row>
    <row r="160" spans="1:17" ht="36" hidden="1" x14ac:dyDescent="0.2">
      <c r="A160" s="78"/>
      <c r="B160" s="24"/>
      <c r="C160" s="38">
        <v>695</v>
      </c>
      <c r="D160" s="39">
        <v>2</v>
      </c>
      <c r="E160" s="40">
        <v>2</v>
      </c>
      <c r="F160" s="40">
        <v>4</v>
      </c>
      <c r="G160" s="38">
        <v>12</v>
      </c>
      <c r="H160" s="40">
        <v>10</v>
      </c>
      <c r="I160" s="24" t="s">
        <v>112</v>
      </c>
      <c r="J160" s="38">
        <v>150</v>
      </c>
      <c r="K160" s="70" t="s">
        <v>229</v>
      </c>
      <c r="L160" s="72"/>
      <c r="M160" s="72"/>
      <c r="N160" s="72"/>
      <c r="O160" s="95">
        <f t="shared" si="8"/>
        <v>0</v>
      </c>
      <c r="Q160" s="26"/>
    </row>
    <row r="161" spans="1:17" ht="60" hidden="1" x14ac:dyDescent="0.2">
      <c r="A161" s="78"/>
      <c r="B161" s="24"/>
      <c r="C161" s="38">
        <v>695</v>
      </c>
      <c r="D161" s="39">
        <v>2</v>
      </c>
      <c r="E161" s="40">
        <v>2</v>
      </c>
      <c r="F161" s="40">
        <v>4</v>
      </c>
      <c r="G161" s="38">
        <v>12</v>
      </c>
      <c r="H161" s="40">
        <v>10</v>
      </c>
      <c r="I161" s="24" t="s">
        <v>112</v>
      </c>
      <c r="J161" s="38">
        <v>150</v>
      </c>
      <c r="K161" s="70" t="s">
        <v>230</v>
      </c>
      <c r="L161" s="72"/>
      <c r="M161" s="72"/>
      <c r="N161" s="72"/>
      <c r="O161" s="95">
        <f t="shared" si="8"/>
        <v>0</v>
      </c>
      <c r="Q161" s="26"/>
    </row>
    <row r="162" spans="1:17" ht="24" hidden="1" x14ac:dyDescent="0.2">
      <c r="A162" s="78"/>
      <c r="B162" s="24"/>
      <c r="C162" s="38">
        <v>695</v>
      </c>
      <c r="D162" s="39">
        <v>2</v>
      </c>
      <c r="E162" s="40">
        <v>2</v>
      </c>
      <c r="F162" s="40">
        <v>4</v>
      </c>
      <c r="G162" s="38">
        <v>12</v>
      </c>
      <c r="H162" s="40">
        <v>10</v>
      </c>
      <c r="I162" s="24" t="s">
        <v>112</v>
      </c>
      <c r="J162" s="38">
        <v>150</v>
      </c>
      <c r="K162" s="31" t="s">
        <v>255</v>
      </c>
      <c r="L162" s="72"/>
      <c r="M162" s="89">
        <f>N162-L162</f>
        <v>0</v>
      </c>
      <c r="N162" s="72"/>
      <c r="O162" s="95">
        <f t="shared" si="8"/>
        <v>0</v>
      </c>
      <c r="Q162" s="26"/>
    </row>
    <row r="163" spans="1:17" ht="48" x14ac:dyDescent="0.2">
      <c r="A163" s="76" t="s">
        <v>256</v>
      </c>
      <c r="B163" s="24"/>
      <c r="C163" s="79" t="s">
        <v>0</v>
      </c>
      <c r="D163" s="79">
        <v>2</v>
      </c>
      <c r="E163" s="79" t="s">
        <v>114</v>
      </c>
      <c r="F163" s="79" t="s">
        <v>252</v>
      </c>
      <c r="G163" s="79" t="s">
        <v>257</v>
      </c>
      <c r="H163" s="79" t="s">
        <v>111</v>
      </c>
      <c r="I163" s="79" t="s">
        <v>112</v>
      </c>
      <c r="J163" s="79">
        <v>150</v>
      </c>
      <c r="K163" s="31" t="s">
        <v>234</v>
      </c>
      <c r="L163" s="89">
        <f>L164</f>
        <v>33997700.740000002</v>
      </c>
      <c r="M163" s="89">
        <f>N163-L163</f>
        <v>-26843409.140000001</v>
      </c>
      <c r="N163" s="89">
        <f>N164</f>
        <v>7154291.5999999996</v>
      </c>
      <c r="O163" s="95">
        <f t="shared" si="8"/>
        <v>26843409.140000001</v>
      </c>
      <c r="Q163" s="26"/>
    </row>
    <row r="164" spans="1:17" ht="60" x14ac:dyDescent="0.2">
      <c r="A164" s="77" t="s">
        <v>258</v>
      </c>
      <c r="B164" s="24"/>
      <c r="C164" s="38">
        <v>695</v>
      </c>
      <c r="D164" s="39">
        <v>2</v>
      </c>
      <c r="E164" s="40">
        <v>2</v>
      </c>
      <c r="F164" s="40">
        <v>40</v>
      </c>
      <c r="G164" s="38">
        <v>14</v>
      </c>
      <c r="H164" s="40">
        <v>10</v>
      </c>
      <c r="I164" s="24" t="s">
        <v>112</v>
      </c>
      <c r="J164" s="38">
        <v>150</v>
      </c>
      <c r="K164" s="37" t="s">
        <v>259</v>
      </c>
      <c r="L164" s="44">
        <f>L165+L166+L167+L168</f>
        <v>33997700.740000002</v>
      </c>
      <c r="M164" s="44">
        <f>M165+M166+M167+M168</f>
        <v>22632314.5</v>
      </c>
      <c r="N164" s="44">
        <f>N165+N166+N167+N168</f>
        <v>7154291.5999999996</v>
      </c>
      <c r="O164" s="43">
        <f t="shared" si="8"/>
        <v>26843409.140000001</v>
      </c>
      <c r="Q164" s="26"/>
    </row>
    <row r="165" spans="1:17" ht="108" x14ac:dyDescent="0.2">
      <c r="A165" s="77" t="s">
        <v>260</v>
      </c>
      <c r="B165" s="24"/>
      <c r="C165" s="38">
        <v>695</v>
      </c>
      <c r="D165" s="39">
        <v>2</v>
      </c>
      <c r="E165" s="40">
        <v>2</v>
      </c>
      <c r="F165" s="40">
        <v>40</v>
      </c>
      <c r="G165" s="38">
        <v>14</v>
      </c>
      <c r="H165" s="40">
        <v>10</v>
      </c>
      <c r="I165" s="24" t="s">
        <v>261</v>
      </c>
      <c r="J165" s="38">
        <v>150</v>
      </c>
      <c r="K165" s="31" t="s">
        <v>233</v>
      </c>
      <c r="L165" s="44">
        <v>11577461.800000001</v>
      </c>
      <c r="M165" s="44">
        <v>7039466.4000000004</v>
      </c>
      <c r="N165" s="44">
        <v>2585050.0499999998</v>
      </c>
      <c r="O165" s="43">
        <f t="shared" si="8"/>
        <v>8992411.75</v>
      </c>
      <c r="Q165" s="26"/>
    </row>
    <row r="166" spans="1:17" ht="108" x14ac:dyDescent="0.2">
      <c r="A166" s="80" t="s">
        <v>1091</v>
      </c>
      <c r="B166" s="24"/>
      <c r="C166" s="38">
        <v>695</v>
      </c>
      <c r="D166" s="39">
        <v>2</v>
      </c>
      <c r="E166" s="40">
        <v>2</v>
      </c>
      <c r="F166" s="40">
        <v>40</v>
      </c>
      <c r="G166" s="38">
        <v>14</v>
      </c>
      <c r="H166" s="40">
        <v>10</v>
      </c>
      <c r="I166" s="24" t="s">
        <v>262</v>
      </c>
      <c r="J166" s="38">
        <v>150</v>
      </c>
      <c r="K166" s="31" t="s">
        <v>233</v>
      </c>
      <c r="L166" s="44">
        <v>597809.48</v>
      </c>
      <c r="M166" s="44">
        <v>512519.85</v>
      </c>
      <c r="N166" s="44">
        <v>47772.97</v>
      </c>
      <c r="O166" s="43">
        <f t="shared" si="8"/>
        <v>550036.51</v>
      </c>
      <c r="Q166" s="26"/>
    </row>
    <row r="167" spans="1:17" ht="108" x14ac:dyDescent="0.2">
      <c r="A167" s="80" t="s">
        <v>1092</v>
      </c>
      <c r="B167" s="24"/>
      <c r="C167" s="38">
        <v>695</v>
      </c>
      <c r="D167" s="39">
        <v>2</v>
      </c>
      <c r="E167" s="40">
        <v>2</v>
      </c>
      <c r="F167" s="40">
        <v>40</v>
      </c>
      <c r="G167" s="38">
        <v>14</v>
      </c>
      <c r="H167" s="40">
        <v>10</v>
      </c>
      <c r="I167" s="24" t="s">
        <v>263</v>
      </c>
      <c r="J167" s="38">
        <v>150</v>
      </c>
      <c r="K167" s="31" t="s">
        <v>233</v>
      </c>
      <c r="L167" s="44">
        <v>151091.87</v>
      </c>
      <c r="M167" s="44">
        <v>375659</v>
      </c>
      <c r="N167" s="44">
        <v>0</v>
      </c>
      <c r="O167" s="43">
        <f t="shared" si="8"/>
        <v>151091.87</v>
      </c>
      <c r="Q167" s="26"/>
    </row>
    <row r="168" spans="1:17" ht="132" x14ac:dyDescent="0.2">
      <c r="A168" s="80" t="s">
        <v>264</v>
      </c>
      <c r="B168" s="24"/>
      <c r="C168" s="38">
        <v>695</v>
      </c>
      <c r="D168" s="39">
        <v>2</v>
      </c>
      <c r="E168" s="40">
        <v>2</v>
      </c>
      <c r="F168" s="40">
        <v>40</v>
      </c>
      <c r="G168" s="38">
        <v>14</v>
      </c>
      <c r="H168" s="40">
        <v>10</v>
      </c>
      <c r="I168" s="24" t="s">
        <v>265</v>
      </c>
      <c r="J168" s="38">
        <v>150</v>
      </c>
      <c r="K168" s="31"/>
      <c r="L168" s="44">
        <v>21671337.59</v>
      </c>
      <c r="M168" s="44">
        <v>14704669.25</v>
      </c>
      <c r="N168" s="44">
        <v>4521468.58</v>
      </c>
      <c r="O168" s="43">
        <f t="shared" si="8"/>
        <v>17149869.009999998</v>
      </c>
      <c r="Q168" s="26"/>
    </row>
    <row r="169" spans="1:17" ht="48" hidden="1" x14ac:dyDescent="0.2">
      <c r="A169" s="81" t="s">
        <v>266</v>
      </c>
      <c r="B169" s="24"/>
      <c r="C169" s="32">
        <v>695</v>
      </c>
      <c r="D169" s="32">
        <v>2</v>
      </c>
      <c r="E169" s="32" t="s">
        <v>114</v>
      </c>
      <c r="F169" s="32" t="s">
        <v>267</v>
      </c>
      <c r="G169" s="32" t="s">
        <v>226</v>
      </c>
      <c r="H169" s="32" t="s">
        <v>111</v>
      </c>
      <c r="I169" s="32" t="s">
        <v>112</v>
      </c>
      <c r="J169" s="32">
        <v>150</v>
      </c>
      <c r="K169" s="37" t="s">
        <v>268</v>
      </c>
      <c r="L169" s="89">
        <f>L170</f>
        <v>0</v>
      </c>
      <c r="M169" s="89">
        <f>N169-L169</f>
        <v>0</v>
      </c>
      <c r="N169" s="89">
        <f>N170</f>
        <v>0</v>
      </c>
      <c r="O169" s="43">
        <f t="shared" si="8"/>
        <v>0</v>
      </c>
      <c r="Q169" s="26"/>
    </row>
    <row r="170" spans="1:17" ht="36" hidden="1" x14ac:dyDescent="0.2">
      <c r="A170" s="80" t="s">
        <v>269</v>
      </c>
      <c r="B170" s="24"/>
      <c r="C170" s="38">
        <v>695</v>
      </c>
      <c r="D170" s="39">
        <v>2</v>
      </c>
      <c r="E170" s="40">
        <v>2</v>
      </c>
      <c r="F170" s="40">
        <v>49</v>
      </c>
      <c r="G170" s="38">
        <v>999</v>
      </c>
      <c r="H170" s="40">
        <v>10</v>
      </c>
      <c r="I170" s="24" t="s">
        <v>270</v>
      </c>
      <c r="J170" s="38">
        <v>150</v>
      </c>
      <c r="K170" s="37"/>
      <c r="L170" s="44">
        <v>0</v>
      </c>
      <c r="M170" s="44"/>
      <c r="N170" s="44">
        <v>0</v>
      </c>
      <c r="O170" s="43">
        <f t="shared" si="8"/>
        <v>0</v>
      </c>
      <c r="Q170" s="26"/>
    </row>
    <row r="171" spans="1:17" ht="24" x14ac:dyDescent="0.2">
      <c r="A171" s="31" t="s">
        <v>9</v>
      </c>
      <c r="B171" s="24"/>
      <c r="C171" s="32" t="s">
        <v>0</v>
      </c>
      <c r="D171" s="32">
        <v>2</v>
      </c>
      <c r="E171" s="32" t="s">
        <v>114</v>
      </c>
      <c r="F171" s="32" t="s">
        <v>267</v>
      </c>
      <c r="G171" s="32" t="s">
        <v>226</v>
      </c>
      <c r="H171" s="32" t="s">
        <v>111</v>
      </c>
      <c r="I171" s="32" t="s">
        <v>112</v>
      </c>
      <c r="J171" s="32">
        <v>150</v>
      </c>
      <c r="K171" s="73" t="s">
        <v>237</v>
      </c>
      <c r="L171" s="89">
        <f>L172</f>
        <v>218846257.69999999</v>
      </c>
      <c r="M171" s="89">
        <f>M172</f>
        <v>166585106.25</v>
      </c>
      <c r="N171" s="89">
        <f>N172</f>
        <v>19522457.98</v>
      </c>
      <c r="O171" s="95">
        <f t="shared" si="8"/>
        <v>199323799.72</v>
      </c>
      <c r="Q171" s="26"/>
    </row>
    <row r="172" spans="1:17" ht="24" x14ac:dyDescent="0.2">
      <c r="A172" s="37" t="s">
        <v>271</v>
      </c>
      <c r="B172" s="24"/>
      <c r="C172" s="24" t="s">
        <v>0</v>
      </c>
      <c r="D172" s="24">
        <v>2</v>
      </c>
      <c r="E172" s="24" t="s">
        <v>114</v>
      </c>
      <c r="F172" s="24" t="s">
        <v>267</v>
      </c>
      <c r="G172" s="24" t="s">
        <v>226</v>
      </c>
      <c r="H172" s="24">
        <v>10</v>
      </c>
      <c r="I172" s="24" t="s">
        <v>112</v>
      </c>
      <c r="J172" s="24">
        <v>150</v>
      </c>
      <c r="K172" s="74" t="s">
        <v>240</v>
      </c>
      <c r="L172" s="44">
        <f>L173+L184+L193+L199+L198+L201+L203+L205+L206+L207+L208+L196+L197+L200+L210+L209+L204+L202</f>
        <v>218846257.69999999</v>
      </c>
      <c r="M172" s="44">
        <f>M173+M184+M193+M199+M198+M201+M203+M205+M206+M207+M208+M196+M197+M200+M210+M209+M204+M202</f>
        <v>166585106.25</v>
      </c>
      <c r="N172" s="44">
        <f>N173+N184+N193+N199+N198+N201+N203+N205+N206+N207+N208+N196+N197+N200+N210+N209+N204+N202</f>
        <v>19522457.98</v>
      </c>
      <c r="O172" s="43">
        <f t="shared" si="8"/>
        <v>199323799.72</v>
      </c>
      <c r="Q172" s="26"/>
    </row>
    <row r="173" spans="1:17" s="51" customFormat="1" ht="36" x14ac:dyDescent="0.2">
      <c r="A173" s="37" t="s">
        <v>272</v>
      </c>
      <c r="B173" s="24"/>
      <c r="C173" s="82" t="s">
        <v>0</v>
      </c>
      <c r="D173" s="82">
        <v>2</v>
      </c>
      <c r="E173" s="82" t="s">
        <v>114</v>
      </c>
      <c r="F173" s="82" t="s">
        <v>267</v>
      </c>
      <c r="G173" s="82" t="s">
        <v>226</v>
      </c>
      <c r="H173" s="82">
        <v>10</v>
      </c>
      <c r="I173" s="82" t="s">
        <v>273</v>
      </c>
      <c r="J173" s="82">
        <v>150</v>
      </c>
      <c r="K173" s="83" t="s">
        <v>241</v>
      </c>
      <c r="L173" s="44">
        <v>216767608</v>
      </c>
      <c r="M173" s="44">
        <v>163950844.81</v>
      </c>
      <c r="N173" s="44">
        <v>19488765.98</v>
      </c>
      <c r="O173" s="43">
        <f t="shared" si="8"/>
        <v>197278842.02000001</v>
      </c>
      <c r="Q173" s="52"/>
    </row>
    <row r="174" spans="1:17" ht="24" hidden="1" x14ac:dyDescent="0.2">
      <c r="A174" s="78" t="s">
        <v>274</v>
      </c>
      <c r="B174" s="24"/>
      <c r="C174" s="24" t="s">
        <v>0</v>
      </c>
      <c r="D174" s="24">
        <v>2</v>
      </c>
      <c r="E174" s="24" t="s">
        <v>114</v>
      </c>
      <c r="F174" s="24" t="s">
        <v>153</v>
      </c>
      <c r="G174" s="24" t="s">
        <v>226</v>
      </c>
      <c r="H174" s="24">
        <v>10</v>
      </c>
      <c r="I174" s="24" t="s">
        <v>273</v>
      </c>
      <c r="J174" s="24">
        <v>150</v>
      </c>
      <c r="K174" s="76" t="s">
        <v>243</v>
      </c>
      <c r="L174" s="84"/>
      <c r="M174" s="89">
        <f t="shared" ref="M174:M183" si="10">N174-L174</f>
        <v>0</v>
      </c>
      <c r="N174" s="84"/>
      <c r="O174" s="43">
        <f t="shared" si="8"/>
        <v>0</v>
      </c>
      <c r="Q174" s="26"/>
    </row>
    <row r="175" spans="1:17" ht="24" hidden="1" x14ac:dyDescent="0.2">
      <c r="A175" s="78" t="s">
        <v>275</v>
      </c>
      <c r="B175" s="24"/>
      <c r="C175" s="24" t="s">
        <v>0</v>
      </c>
      <c r="D175" s="24">
        <v>2</v>
      </c>
      <c r="E175" s="24" t="s">
        <v>114</v>
      </c>
      <c r="F175" s="24" t="s">
        <v>153</v>
      </c>
      <c r="G175" s="24" t="s">
        <v>226</v>
      </c>
      <c r="H175" s="24">
        <v>10</v>
      </c>
      <c r="I175" s="24" t="s">
        <v>273</v>
      </c>
      <c r="J175" s="24">
        <v>150</v>
      </c>
      <c r="K175" s="77" t="s">
        <v>244</v>
      </c>
      <c r="L175" s="84"/>
      <c r="M175" s="44">
        <f t="shared" si="10"/>
        <v>0</v>
      </c>
      <c r="N175" s="84"/>
      <c r="O175" s="43">
        <f t="shared" si="8"/>
        <v>0</v>
      </c>
      <c r="Q175" s="26"/>
    </row>
    <row r="176" spans="1:17" ht="48" hidden="1" x14ac:dyDescent="0.2">
      <c r="A176" s="78" t="s">
        <v>93</v>
      </c>
      <c r="B176" s="24"/>
      <c r="C176" s="24" t="s">
        <v>0</v>
      </c>
      <c r="D176" s="24">
        <v>2</v>
      </c>
      <c r="E176" s="24" t="s">
        <v>114</v>
      </c>
      <c r="F176" s="24" t="s">
        <v>153</v>
      </c>
      <c r="G176" s="24" t="s">
        <v>226</v>
      </c>
      <c r="H176" s="24">
        <v>10</v>
      </c>
      <c r="I176" s="24" t="s">
        <v>273</v>
      </c>
      <c r="J176" s="24">
        <v>150</v>
      </c>
      <c r="K176" s="78" t="s">
        <v>246</v>
      </c>
      <c r="L176" s="84"/>
      <c r="M176" s="72">
        <f t="shared" si="10"/>
        <v>0</v>
      </c>
      <c r="N176" s="84"/>
      <c r="O176" s="43">
        <f t="shared" si="8"/>
        <v>0</v>
      </c>
      <c r="Q176" s="26"/>
    </row>
    <row r="177" spans="1:17" ht="60" hidden="1" x14ac:dyDescent="0.2">
      <c r="A177" s="78" t="s">
        <v>276</v>
      </c>
      <c r="B177" s="24"/>
      <c r="C177" s="24" t="s">
        <v>0</v>
      </c>
      <c r="D177" s="24">
        <v>2</v>
      </c>
      <c r="E177" s="24" t="s">
        <v>114</v>
      </c>
      <c r="F177" s="24" t="s">
        <v>153</v>
      </c>
      <c r="G177" s="24" t="s">
        <v>226</v>
      </c>
      <c r="H177" s="24">
        <v>10</v>
      </c>
      <c r="I177" s="24" t="s">
        <v>273</v>
      </c>
      <c r="J177" s="24">
        <v>150</v>
      </c>
      <c r="K177" s="78" t="s">
        <v>248</v>
      </c>
      <c r="L177" s="84"/>
      <c r="M177" s="72">
        <f t="shared" si="10"/>
        <v>0</v>
      </c>
      <c r="N177" s="84"/>
      <c r="O177" s="43">
        <f t="shared" si="8"/>
        <v>0</v>
      </c>
      <c r="Q177" s="26"/>
    </row>
    <row r="178" spans="1:17" ht="60" hidden="1" x14ac:dyDescent="0.2">
      <c r="A178" s="78" t="s">
        <v>277</v>
      </c>
      <c r="B178" s="24"/>
      <c r="C178" s="24" t="s">
        <v>0</v>
      </c>
      <c r="D178" s="24">
        <v>2</v>
      </c>
      <c r="E178" s="24" t="s">
        <v>114</v>
      </c>
      <c r="F178" s="24" t="s">
        <v>153</v>
      </c>
      <c r="G178" s="24" t="s">
        <v>226</v>
      </c>
      <c r="H178" s="24">
        <v>10</v>
      </c>
      <c r="I178" s="24" t="s">
        <v>112</v>
      </c>
      <c r="J178" s="24">
        <v>150</v>
      </c>
      <c r="K178" s="78" t="s">
        <v>250</v>
      </c>
      <c r="L178" s="84"/>
      <c r="M178" s="72">
        <f t="shared" si="10"/>
        <v>0</v>
      </c>
      <c r="N178" s="84"/>
      <c r="O178" s="43">
        <f t="shared" si="8"/>
        <v>0</v>
      </c>
      <c r="Q178" s="26"/>
    </row>
    <row r="179" spans="1:17" ht="24" hidden="1" x14ac:dyDescent="0.2">
      <c r="A179" s="78" t="s">
        <v>278</v>
      </c>
      <c r="B179" s="24"/>
      <c r="C179" s="24" t="s">
        <v>0</v>
      </c>
      <c r="D179" s="24">
        <v>2</v>
      </c>
      <c r="E179" s="24" t="s">
        <v>114</v>
      </c>
      <c r="F179" s="24" t="s">
        <v>153</v>
      </c>
      <c r="G179" s="24" t="s">
        <v>226</v>
      </c>
      <c r="H179" s="24">
        <v>10</v>
      </c>
      <c r="I179" s="24" t="s">
        <v>273</v>
      </c>
      <c r="J179" s="24">
        <v>150</v>
      </c>
      <c r="K179" s="70" t="s">
        <v>251</v>
      </c>
      <c r="L179" s="84"/>
      <c r="M179" s="72">
        <f t="shared" si="10"/>
        <v>0</v>
      </c>
      <c r="N179" s="84"/>
      <c r="O179" s="43">
        <f t="shared" si="8"/>
        <v>0</v>
      </c>
      <c r="Q179" s="26"/>
    </row>
    <row r="180" spans="1:17" ht="24" hidden="1" x14ac:dyDescent="0.2">
      <c r="A180" s="78" t="s">
        <v>279</v>
      </c>
      <c r="B180" s="24"/>
      <c r="C180" s="24" t="s">
        <v>0</v>
      </c>
      <c r="D180" s="24">
        <v>2</v>
      </c>
      <c r="E180" s="24" t="s">
        <v>114</v>
      </c>
      <c r="F180" s="24" t="s">
        <v>153</v>
      </c>
      <c r="G180" s="24" t="s">
        <v>226</v>
      </c>
      <c r="H180" s="24">
        <v>10</v>
      </c>
      <c r="I180" s="24" t="s">
        <v>273</v>
      </c>
      <c r="J180" s="24">
        <v>150</v>
      </c>
      <c r="K180" s="76" t="s">
        <v>10</v>
      </c>
      <c r="L180" s="84"/>
      <c r="M180" s="89">
        <f t="shared" si="10"/>
        <v>0</v>
      </c>
      <c r="N180" s="84"/>
      <c r="O180" s="43">
        <f t="shared" si="8"/>
        <v>0</v>
      </c>
      <c r="Q180" s="26"/>
    </row>
    <row r="181" spans="1:17" ht="48" hidden="1" x14ac:dyDescent="0.2">
      <c r="A181" s="78" t="s">
        <v>280</v>
      </c>
      <c r="B181" s="24"/>
      <c r="C181" s="24" t="s">
        <v>0</v>
      </c>
      <c r="D181" s="24">
        <v>2</v>
      </c>
      <c r="E181" s="24" t="s">
        <v>114</v>
      </c>
      <c r="F181" s="24" t="s">
        <v>153</v>
      </c>
      <c r="G181" s="24" t="s">
        <v>226</v>
      </c>
      <c r="H181" s="24">
        <v>10</v>
      </c>
      <c r="I181" s="24" t="s">
        <v>273</v>
      </c>
      <c r="J181" s="24">
        <v>150</v>
      </c>
      <c r="K181" s="76" t="s">
        <v>253</v>
      </c>
      <c r="L181" s="84"/>
      <c r="M181" s="89">
        <f t="shared" si="10"/>
        <v>0</v>
      </c>
      <c r="N181" s="84"/>
      <c r="O181" s="43">
        <f t="shared" si="8"/>
        <v>0</v>
      </c>
      <c r="Q181" s="26"/>
    </row>
    <row r="182" spans="1:17" ht="48" hidden="1" x14ac:dyDescent="0.2">
      <c r="A182" s="78" t="s">
        <v>281</v>
      </c>
      <c r="B182" s="24"/>
      <c r="C182" s="24" t="s">
        <v>0</v>
      </c>
      <c r="D182" s="24">
        <v>2</v>
      </c>
      <c r="E182" s="24" t="s">
        <v>114</v>
      </c>
      <c r="F182" s="24" t="s">
        <v>153</v>
      </c>
      <c r="G182" s="24" t="s">
        <v>226</v>
      </c>
      <c r="H182" s="24">
        <v>10</v>
      </c>
      <c r="I182" s="24" t="s">
        <v>273</v>
      </c>
      <c r="J182" s="24">
        <v>150</v>
      </c>
      <c r="K182" s="77" t="s">
        <v>254</v>
      </c>
      <c r="L182" s="84"/>
      <c r="M182" s="44">
        <f t="shared" si="10"/>
        <v>0</v>
      </c>
      <c r="N182" s="84"/>
      <c r="O182" s="43">
        <f t="shared" si="8"/>
        <v>0</v>
      </c>
      <c r="Q182" s="26"/>
    </row>
    <row r="183" spans="1:17" ht="24" hidden="1" x14ac:dyDescent="0.2">
      <c r="A183" s="78" t="s">
        <v>282</v>
      </c>
      <c r="B183" s="24"/>
      <c r="C183" s="24" t="s">
        <v>0</v>
      </c>
      <c r="D183" s="24">
        <v>2</v>
      </c>
      <c r="E183" s="24" t="s">
        <v>114</v>
      </c>
      <c r="F183" s="24" t="s">
        <v>153</v>
      </c>
      <c r="G183" s="24" t="s">
        <v>226</v>
      </c>
      <c r="H183" s="24">
        <v>10</v>
      </c>
      <c r="I183" s="24" t="s">
        <v>273</v>
      </c>
      <c r="J183" s="24">
        <v>150</v>
      </c>
      <c r="K183" s="78"/>
      <c r="L183" s="84"/>
      <c r="M183" s="72">
        <f t="shared" si="10"/>
        <v>0</v>
      </c>
      <c r="N183" s="84"/>
      <c r="O183" s="43">
        <f t="shared" si="8"/>
        <v>0</v>
      </c>
      <c r="Q183" s="26"/>
    </row>
    <row r="184" spans="1:17" ht="60" hidden="1" x14ac:dyDescent="0.2">
      <c r="A184" s="80" t="s">
        <v>283</v>
      </c>
      <c r="B184" s="24"/>
      <c r="C184" s="24" t="s">
        <v>0</v>
      </c>
      <c r="D184" s="24">
        <v>2</v>
      </c>
      <c r="E184" s="24" t="s">
        <v>114</v>
      </c>
      <c r="F184" s="24" t="s">
        <v>267</v>
      </c>
      <c r="G184" s="24" t="s">
        <v>226</v>
      </c>
      <c r="H184" s="24">
        <v>10</v>
      </c>
      <c r="I184" s="24" t="s">
        <v>284</v>
      </c>
      <c r="J184" s="24">
        <v>150</v>
      </c>
      <c r="K184" s="78"/>
      <c r="L184" s="44">
        <v>0</v>
      </c>
      <c r="M184" s="44">
        <v>180900</v>
      </c>
      <c r="N184" s="44">
        <v>0</v>
      </c>
      <c r="O184" s="43">
        <f t="shared" si="8"/>
        <v>0</v>
      </c>
      <c r="Q184" s="26"/>
    </row>
    <row r="185" spans="1:17" ht="36" hidden="1" x14ac:dyDescent="0.2">
      <c r="A185" s="77" t="s">
        <v>285</v>
      </c>
      <c r="B185" s="24"/>
      <c r="C185" s="24" t="s">
        <v>0</v>
      </c>
      <c r="D185" s="24">
        <v>2</v>
      </c>
      <c r="E185" s="24" t="s">
        <v>114</v>
      </c>
      <c r="F185" s="24" t="s">
        <v>153</v>
      </c>
      <c r="G185" s="24" t="s">
        <v>226</v>
      </c>
      <c r="H185" s="24">
        <v>10</v>
      </c>
      <c r="I185" s="24" t="s">
        <v>273</v>
      </c>
      <c r="J185" s="24">
        <v>150</v>
      </c>
      <c r="K185" s="78"/>
      <c r="L185" s="44"/>
      <c r="M185" s="44"/>
      <c r="N185" s="44"/>
      <c r="O185" s="43">
        <f t="shared" si="8"/>
        <v>0</v>
      </c>
      <c r="Q185" s="26"/>
    </row>
    <row r="186" spans="1:17" ht="48" hidden="1" x14ac:dyDescent="0.2">
      <c r="A186" s="85" t="s">
        <v>286</v>
      </c>
      <c r="B186" s="24"/>
      <c r="C186" s="24" t="s">
        <v>0</v>
      </c>
      <c r="D186" s="24">
        <v>2</v>
      </c>
      <c r="E186" s="24" t="s">
        <v>114</v>
      </c>
      <c r="F186" s="24" t="s">
        <v>153</v>
      </c>
      <c r="G186" s="24" t="s">
        <v>226</v>
      </c>
      <c r="H186" s="24">
        <v>10</v>
      </c>
      <c r="I186" s="24" t="s">
        <v>273</v>
      </c>
      <c r="J186" s="24">
        <v>150</v>
      </c>
      <c r="K186" s="76" t="s">
        <v>256</v>
      </c>
      <c r="L186" s="44"/>
      <c r="M186" s="44"/>
      <c r="N186" s="44"/>
      <c r="O186" s="43">
        <f t="shared" si="8"/>
        <v>0</v>
      </c>
      <c r="Q186" s="26"/>
    </row>
    <row r="187" spans="1:17" ht="48" hidden="1" x14ac:dyDescent="0.2">
      <c r="A187" s="85" t="s">
        <v>287</v>
      </c>
      <c r="B187" s="24"/>
      <c r="C187" s="24" t="s">
        <v>0</v>
      </c>
      <c r="D187" s="24">
        <v>2</v>
      </c>
      <c r="E187" s="24" t="s">
        <v>114</v>
      </c>
      <c r="F187" s="24" t="s">
        <v>153</v>
      </c>
      <c r="G187" s="24" t="s">
        <v>226</v>
      </c>
      <c r="H187" s="24">
        <v>10</v>
      </c>
      <c r="I187" s="24" t="s">
        <v>273</v>
      </c>
      <c r="J187" s="24">
        <v>150</v>
      </c>
      <c r="K187" s="77" t="s">
        <v>288</v>
      </c>
      <c r="L187" s="44"/>
      <c r="M187" s="44"/>
      <c r="N187" s="44"/>
      <c r="O187" s="43">
        <f t="shared" si="8"/>
        <v>0</v>
      </c>
      <c r="Q187" s="26"/>
    </row>
    <row r="188" spans="1:17" ht="60" hidden="1" x14ac:dyDescent="0.2">
      <c r="A188" s="85" t="s">
        <v>289</v>
      </c>
      <c r="B188" s="24"/>
      <c r="C188" s="24" t="s">
        <v>0</v>
      </c>
      <c r="D188" s="24">
        <v>2</v>
      </c>
      <c r="E188" s="24" t="s">
        <v>114</v>
      </c>
      <c r="F188" s="24" t="s">
        <v>153</v>
      </c>
      <c r="G188" s="24" t="s">
        <v>226</v>
      </c>
      <c r="H188" s="24">
        <v>10</v>
      </c>
      <c r="I188" s="24" t="s">
        <v>273</v>
      </c>
      <c r="J188" s="24">
        <v>150</v>
      </c>
      <c r="K188" s="78" t="s">
        <v>250</v>
      </c>
      <c r="L188" s="44"/>
      <c r="M188" s="44"/>
      <c r="N188" s="44"/>
      <c r="O188" s="43">
        <f t="shared" si="8"/>
        <v>0</v>
      </c>
      <c r="Q188" s="26"/>
    </row>
    <row r="189" spans="1:17" ht="48" hidden="1" x14ac:dyDescent="0.2">
      <c r="A189" s="23" t="s">
        <v>290</v>
      </c>
      <c r="B189" s="24"/>
      <c r="C189" s="24" t="s">
        <v>0</v>
      </c>
      <c r="D189" s="24">
        <v>2</v>
      </c>
      <c r="E189" s="24" t="s">
        <v>114</v>
      </c>
      <c r="F189" s="24" t="s">
        <v>153</v>
      </c>
      <c r="G189" s="24" t="s">
        <v>226</v>
      </c>
      <c r="H189" s="24">
        <v>10</v>
      </c>
      <c r="I189" s="24" t="s">
        <v>273</v>
      </c>
      <c r="J189" s="24">
        <v>150</v>
      </c>
      <c r="K189" s="76" t="s">
        <v>291</v>
      </c>
      <c r="L189" s="44"/>
      <c r="M189" s="44"/>
      <c r="N189" s="44"/>
      <c r="O189" s="43">
        <f t="shared" si="8"/>
        <v>0</v>
      </c>
      <c r="Q189" s="26"/>
    </row>
    <row r="190" spans="1:17" ht="48" hidden="1" x14ac:dyDescent="0.2">
      <c r="A190" s="23" t="s">
        <v>292</v>
      </c>
      <c r="B190" s="24"/>
      <c r="C190" s="24" t="s">
        <v>0</v>
      </c>
      <c r="D190" s="24">
        <v>2</v>
      </c>
      <c r="E190" s="24" t="s">
        <v>114</v>
      </c>
      <c r="F190" s="24" t="s">
        <v>153</v>
      </c>
      <c r="G190" s="24" t="s">
        <v>226</v>
      </c>
      <c r="H190" s="24">
        <v>10</v>
      </c>
      <c r="I190" s="24" t="s">
        <v>112</v>
      </c>
      <c r="J190" s="24">
        <v>150</v>
      </c>
      <c r="K190" s="77" t="s">
        <v>293</v>
      </c>
      <c r="L190" s="44"/>
      <c r="M190" s="44"/>
      <c r="N190" s="44"/>
      <c r="O190" s="43">
        <f t="shared" si="8"/>
        <v>0</v>
      </c>
      <c r="Q190" s="26"/>
    </row>
    <row r="191" spans="1:17" ht="96" hidden="1" x14ac:dyDescent="0.2">
      <c r="A191" s="23" t="s">
        <v>294</v>
      </c>
      <c r="B191" s="24"/>
      <c r="C191" s="24" t="s">
        <v>0</v>
      </c>
      <c r="D191" s="24">
        <v>2</v>
      </c>
      <c r="E191" s="24" t="s">
        <v>114</v>
      </c>
      <c r="F191" s="24" t="s">
        <v>153</v>
      </c>
      <c r="G191" s="24" t="s">
        <v>226</v>
      </c>
      <c r="H191" s="24">
        <v>10</v>
      </c>
      <c r="I191" s="24" t="s">
        <v>295</v>
      </c>
      <c r="J191" s="24">
        <v>150</v>
      </c>
      <c r="K191" s="77"/>
      <c r="L191" s="44"/>
      <c r="M191" s="44"/>
      <c r="N191" s="44"/>
      <c r="O191" s="43">
        <f t="shared" si="8"/>
        <v>0</v>
      </c>
      <c r="Q191" s="26"/>
    </row>
    <row r="192" spans="1:17" ht="72" hidden="1" x14ac:dyDescent="0.2">
      <c r="A192" s="37" t="s">
        <v>296</v>
      </c>
      <c r="B192" s="24"/>
      <c r="C192" s="24" t="s">
        <v>0</v>
      </c>
      <c r="D192" s="24">
        <v>2</v>
      </c>
      <c r="E192" s="24" t="s">
        <v>114</v>
      </c>
      <c r="F192" s="24" t="s">
        <v>153</v>
      </c>
      <c r="G192" s="24" t="s">
        <v>226</v>
      </c>
      <c r="H192" s="24">
        <v>10</v>
      </c>
      <c r="I192" s="24" t="s">
        <v>297</v>
      </c>
      <c r="J192" s="24">
        <v>150</v>
      </c>
      <c r="K192" s="31" t="s">
        <v>9</v>
      </c>
      <c r="L192" s="44">
        <v>0</v>
      </c>
      <c r="M192" s="44">
        <v>0</v>
      </c>
      <c r="N192" s="44">
        <v>0</v>
      </c>
      <c r="O192" s="43">
        <f t="shared" si="8"/>
        <v>0</v>
      </c>
      <c r="Q192" s="26"/>
    </row>
    <row r="193" spans="1:17" ht="48" x14ac:dyDescent="0.2">
      <c r="A193" s="74" t="s">
        <v>298</v>
      </c>
      <c r="B193" s="24"/>
      <c r="C193" s="24" t="s">
        <v>0</v>
      </c>
      <c r="D193" s="24" t="s">
        <v>216</v>
      </c>
      <c r="E193" s="24" t="s">
        <v>114</v>
      </c>
      <c r="F193" s="24" t="s">
        <v>267</v>
      </c>
      <c r="G193" s="24" t="s">
        <v>226</v>
      </c>
      <c r="H193" s="24" t="s">
        <v>144</v>
      </c>
      <c r="I193" s="24" t="s">
        <v>263</v>
      </c>
      <c r="J193" s="24">
        <v>150</v>
      </c>
      <c r="K193" s="78" t="s">
        <v>274</v>
      </c>
      <c r="L193" s="44">
        <v>43692</v>
      </c>
      <c r="M193" s="44">
        <v>31204.45</v>
      </c>
      <c r="N193" s="44">
        <v>33692</v>
      </c>
      <c r="O193" s="43">
        <f t="shared" si="8"/>
        <v>10000</v>
      </c>
      <c r="Q193" s="26"/>
    </row>
    <row r="194" spans="1:17" ht="60" hidden="1" x14ac:dyDescent="0.2">
      <c r="A194" s="74" t="s">
        <v>299</v>
      </c>
      <c r="B194" s="24"/>
      <c r="C194" s="24" t="s">
        <v>0</v>
      </c>
      <c r="D194" s="24" t="s">
        <v>216</v>
      </c>
      <c r="E194" s="24" t="s">
        <v>114</v>
      </c>
      <c r="F194" s="24" t="s">
        <v>153</v>
      </c>
      <c r="G194" s="24" t="s">
        <v>226</v>
      </c>
      <c r="H194" s="24" t="s">
        <v>144</v>
      </c>
      <c r="I194" s="24" t="s">
        <v>300</v>
      </c>
      <c r="J194" s="24">
        <v>150</v>
      </c>
      <c r="K194" s="85"/>
      <c r="L194" s="44"/>
      <c r="M194" s="44"/>
      <c r="N194" s="44"/>
      <c r="O194" s="43">
        <f t="shared" si="8"/>
        <v>0</v>
      </c>
      <c r="Q194" s="26"/>
    </row>
    <row r="195" spans="1:17" ht="60" hidden="1" x14ac:dyDescent="0.2">
      <c r="A195" s="77" t="s">
        <v>301</v>
      </c>
      <c r="B195" s="24"/>
      <c r="C195" s="24" t="s">
        <v>0</v>
      </c>
      <c r="D195" s="24" t="s">
        <v>216</v>
      </c>
      <c r="E195" s="24" t="s">
        <v>114</v>
      </c>
      <c r="F195" s="24" t="s">
        <v>153</v>
      </c>
      <c r="G195" s="24" t="s">
        <v>226</v>
      </c>
      <c r="H195" s="24" t="s">
        <v>144</v>
      </c>
      <c r="I195" s="24" t="s">
        <v>302</v>
      </c>
      <c r="J195" s="24">
        <v>150</v>
      </c>
      <c r="K195" s="85"/>
      <c r="L195" s="44"/>
      <c r="M195" s="44"/>
      <c r="N195" s="44"/>
      <c r="O195" s="43">
        <f t="shared" si="8"/>
        <v>0</v>
      </c>
      <c r="Q195" s="26"/>
    </row>
    <row r="196" spans="1:17" ht="120" hidden="1" x14ac:dyDescent="0.2">
      <c r="A196" s="77" t="s">
        <v>303</v>
      </c>
      <c r="B196" s="24"/>
      <c r="C196" s="24" t="s">
        <v>0</v>
      </c>
      <c r="D196" s="24" t="s">
        <v>216</v>
      </c>
      <c r="E196" s="24" t="s">
        <v>114</v>
      </c>
      <c r="F196" s="24" t="s">
        <v>153</v>
      </c>
      <c r="G196" s="24" t="s">
        <v>226</v>
      </c>
      <c r="H196" s="24" t="s">
        <v>144</v>
      </c>
      <c r="I196" s="24" t="s">
        <v>304</v>
      </c>
      <c r="J196" s="24">
        <v>150</v>
      </c>
      <c r="K196" s="85"/>
      <c r="L196" s="44"/>
      <c r="M196" s="44"/>
      <c r="N196" s="44"/>
      <c r="O196" s="43">
        <f t="shared" si="8"/>
        <v>0</v>
      </c>
      <c r="Q196" s="26"/>
    </row>
    <row r="197" spans="1:17" ht="60" hidden="1" x14ac:dyDescent="0.2">
      <c r="A197" s="77" t="s">
        <v>305</v>
      </c>
      <c r="B197" s="24"/>
      <c r="C197" s="24" t="s">
        <v>0</v>
      </c>
      <c r="D197" s="24" t="s">
        <v>216</v>
      </c>
      <c r="E197" s="24" t="s">
        <v>114</v>
      </c>
      <c r="F197" s="24" t="s">
        <v>153</v>
      </c>
      <c r="G197" s="24" t="s">
        <v>226</v>
      </c>
      <c r="H197" s="24" t="s">
        <v>144</v>
      </c>
      <c r="I197" s="24" t="s">
        <v>306</v>
      </c>
      <c r="J197" s="24" t="s">
        <v>307</v>
      </c>
      <c r="K197" s="85"/>
      <c r="L197" s="44"/>
      <c r="M197" s="44"/>
      <c r="N197" s="44"/>
      <c r="O197" s="43">
        <f t="shared" si="8"/>
        <v>0</v>
      </c>
      <c r="Q197" s="26"/>
    </row>
    <row r="198" spans="1:17" ht="84" hidden="1" x14ac:dyDescent="0.2">
      <c r="A198" s="77" t="s">
        <v>308</v>
      </c>
      <c r="B198" s="24"/>
      <c r="C198" s="24" t="s">
        <v>0</v>
      </c>
      <c r="D198" s="24" t="s">
        <v>216</v>
      </c>
      <c r="E198" s="24" t="s">
        <v>114</v>
      </c>
      <c r="F198" s="24" t="s">
        <v>153</v>
      </c>
      <c r="G198" s="24" t="s">
        <v>226</v>
      </c>
      <c r="H198" s="24" t="s">
        <v>144</v>
      </c>
      <c r="I198" s="24" t="s">
        <v>309</v>
      </c>
      <c r="J198" s="24">
        <v>150</v>
      </c>
      <c r="K198" s="85"/>
      <c r="L198" s="44"/>
      <c r="M198" s="44"/>
      <c r="N198" s="44"/>
      <c r="O198" s="43">
        <f t="shared" si="8"/>
        <v>0</v>
      </c>
      <c r="Q198" s="26"/>
    </row>
    <row r="199" spans="1:17" ht="60" hidden="1" x14ac:dyDescent="0.2">
      <c r="A199" s="74" t="s">
        <v>351</v>
      </c>
      <c r="B199" s="24"/>
      <c r="C199" s="24" t="s">
        <v>0</v>
      </c>
      <c r="D199" s="24" t="s">
        <v>216</v>
      </c>
      <c r="E199" s="24" t="s">
        <v>114</v>
      </c>
      <c r="F199" s="24" t="s">
        <v>153</v>
      </c>
      <c r="G199" s="24" t="s">
        <v>226</v>
      </c>
      <c r="H199" s="24" t="s">
        <v>144</v>
      </c>
      <c r="I199" s="24" t="s">
        <v>354</v>
      </c>
      <c r="J199" s="24" t="s">
        <v>307</v>
      </c>
      <c r="K199" s="78"/>
      <c r="L199" s="44">
        <v>0</v>
      </c>
      <c r="M199" s="44"/>
      <c r="N199" s="44">
        <v>0</v>
      </c>
      <c r="O199" s="43">
        <f t="shared" si="8"/>
        <v>0</v>
      </c>
      <c r="Q199" s="26"/>
    </row>
    <row r="200" spans="1:17" ht="60" hidden="1" x14ac:dyDescent="0.2">
      <c r="A200" s="74" t="s">
        <v>310</v>
      </c>
      <c r="B200" s="24"/>
      <c r="C200" s="24" t="s">
        <v>0</v>
      </c>
      <c r="D200" s="24" t="s">
        <v>216</v>
      </c>
      <c r="E200" s="24" t="s">
        <v>114</v>
      </c>
      <c r="F200" s="24" t="s">
        <v>153</v>
      </c>
      <c r="G200" s="24" t="s">
        <v>226</v>
      </c>
      <c r="H200" s="24" t="s">
        <v>144</v>
      </c>
      <c r="I200" s="24" t="s">
        <v>311</v>
      </c>
      <c r="J200" s="24" t="s">
        <v>307</v>
      </c>
      <c r="K200" s="78"/>
      <c r="L200" s="44"/>
      <c r="M200" s="44"/>
      <c r="N200" s="44"/>
      <c r="O200" s="43">
        <f t="shared" si="8"/>
        <v>0</v>
      </c>
      <c r="Q200" s="26"/>
    </row>
    <row r="201" spans="1:17" ht="36" x14ac:dyDescent="0.2">
      <c r="A201" s="86" t="s">
        <v>312</v>
      </c>
      <c r="B201" s="24"/>
      <c r="C201" s="24" t="s">
        <v>0</v>
      </c>
      <c r="D201" s="24" t="s">
        <v>216</v>
      </c>
      <c r="E201" s="24" t="s">
        <v>114</v>
      </c>
      <c r="F201" s="24" t="s">
        <v>267</v>
      </c>
      <c r="G201" s="24" t="s">
        <v>226</v>
      </c>
      <c r="H201" s="24" t="s">
        <v>144</v>
      </c>
      <c r="I201" s="24" t="s">
        <v>270</v>
      </c>
      <c r="J201" s="24">
        <v>150</v>
      </c>
      <c r="K201" s="37"/>
      <c r="L201" s="44">
        <v>86554.17</v>
      </c>
      <c r="M201" s="44"/>
      <c r="N201" s="44">
        <v>0</v>
      </c>
      <c r="O201" s="43">
        <f t="shared" si="8"/>
        <v>86554.17</v>
      </c>
      <c r="Q201" s="26"/>
    </row>
    <row r="202" spans="1:17" ht="84" hidden="1" x14ac:dyDescent="0.2">
      <c r="A202" s="77" t="s">
        <v>339</v>
      </c>
      <c r="B202" s="24"/>
      <c r="C202" s="24" t="s">
        <v>0</v>
      </c>
      <c r="D202" s="24" t="s">
        <v>216</v>
      </c>
      <c r="E202" s="24" t="s">
        <v>114</v>
      </c>
      <c r="F202" s="24" t="s">
        <v>267</v>
      </c>
      <c r="G202" s="24" t="s">
        <v>226</v>
      </c>
      <c r="H202" s="24" t="s">
        <v>144</v>
      </c>
      <c r="I202" s="24" t="s">
        <v>340</v>
      </c>
      <c r="J202" s="24" t="s">
        <v>307</v>
      </c>
      <c r="K202" s="85"/>
      <c r="L202" s="44">
        <v>0</v>
      </c>
      <c r="M202" s="44">
        <v>204110</v>
      </c>
      <c r="N202" s="44">
        <v>0</v>
      </c>
      <c r="O202" s="43">
        <f t="shared" si="8"/>
        <v>0</v>
      </c>
      <c r="Q202" s="26"/>
    </row>
    <row r="203" spans="1:17" ht="96" x14ac:dyDescent="0.2">
      <c r="A203" s="77" t="s">
        <v>313</v>
      </c>
      <c r="B203" s="24"/>
      <c r="C203" s="24" t="s">
        <v>0</v>
      </c>
      <c r="D203" s="24" t="s">
        <v>216</v>
      </c>
      <c r="E203" s="24" t="s">
        <v>114</v>
      </c>
      <c r="F203" s="24" t="s">
        <v>267</v>
      </c>
      <c r="G203" s="24" t="s">
        <v>226</v>
      </c>
      <c r="H203" s="24" t="s">
        <v>144</v>
      </c>
      <c r="I203" s="24" t="s">
        <v>314</v>
      </c>
      <c r="J203" s="24">
        <v>150</v>
      </c>
      <c r="K203" s="85"/>
      <c r="L203" s="44">
        <v>1068100</v>
      </c>
      <c r="M203" s="44">
        <v>204110</v>
      </c>
      <c r="N203" s="44">
        <v>0</v>
      </c>
      <c r="O203" s="43">
        <f t="shared" si="8"/>
        <v>1068100</v>
      </c>
      <c r="Q203" s="26"/>
    </row>
    <row r="204" spans="1:17" ht="72" hidden="1" x14ac:dyDescent="0.2">
      <c r="A204" s="77" t="s">
        <v>8</v>
      </c>
      <c r="B204" s="24"/>
      <c r="C204" s="24" t="s">
        <v>0</v>
      </c>
      <c r="D204" s="24" t="s">
        <v>216</v>
      </c>
      <c r="E204" s="24" t="s">
        <v>114</v>
      </c>
      <c r="F204" s="24" t="s">
        <v>267</v>
      </c>
      <c r="G204" s="24" t="s">
        <v>226</v>
      </c>
      <c r="H204" s="24" t="s">
        <v>144</v>
      </c>
      <c r="I204" s="24" t="s">
        <v>315</v>
      </c>
      <c r="J204" s="24">
        <v>150</v>
      </c>
      <c r="K204" s="85"/>
      <c r="L204" s="44">
        <v>0</v>
      </c>
      <c r="M204" s="44">
        <v>204110</v>
      </c>
      <c r="N204" s="44">
        <v>0</v>
      </c>
      <c r="O204" s="43">
        <f t="shared" si="8"/>
        <v>0</v>
      </c>
      <c r="Q204" s="26"/>
    </row>
    <row r="205" spans="1:17" ht="84" x14ac:dyDescent="0.2">
      <c r="A205" s="86" t="s">
        <v>316</v>
      </c>
      <c r="B205" s="24"/>
      <c r="C205" s="24" t="s">
        <v>0</v>
      </c>
      <c r="D205" s="24" t="s">
        <v>216</v>
      </c>
      <c r="E205" s="24" t="s">
        <v>114</v>
      </c>
      <c r="F205" s="24" t="s">
        <v>267</v>
      </c>
      <c r="G205" s="24" t="s">
        <v>226</v>
      </c>
      <c r="H205" s="24" t="s">
        <v>144</v>
      </c>
      <c r="I205" s="24" t="s">
        <v>317</v>
      </c>
      <c r="J205" s="24">
        <v>150</v>
      </c>
      <c r="K205" s="37" t="s">
        <v>318</v>
      </c>
      <c r="L205" s="44">
        <v>880303.53</v>
      </c>
      <c r="M205" s="44">
        <v>83045.990000000005</v>
      </c>
      <c r="N205" s="44">
        <v>0</v>
      </c>
      <c r="O205" s="43">
        <f t="shared" si="8"/>
        <v>880303.53</v>
      </c>
      <c r="Q205" s="26"/>
    </row>
    <row r="206" spans="1:17" ht="84" hidden="1" x14ac:dyDescent="0.2">
      <c r="A206" s="86" t="s">
        <v>319</v>
      </c>
      <c r="B206" s="24"/>
      <c r="C206" s="24" t="s">
        <v>0</v>
      </c>
      <c r="D206" s="24" t="s">
        <v>216</v>
      </c>
      <c r="E206" s="24" t="s">
        <v>114</v>
      </c>
      <c r="F206" s="24" t="s">
        <v>267</v>
      </c>
      <c r="G206" s="24" t="s">
        <v>226</v>
      </c>
      <c r="H206" s="24" t="s">
        <v>144</v>
      </c>
      <c r="I206" s="24" t="s">
        <v>320</v>
      </c>
      <c r="J206" s="24">
        <v>150</v>
      </c>
      <c r="K206" s="37" t="s">
        <v>318</v>
      </c>
      <c r="L206" s="44">
        <v>0</v>
      </c>
      <c r="M206" s="44">
        <v>1726781</v>
      </c>
      <c r="N206" s="44">
        <v>0</v>
      </c>
      <c r="O206" s="43">
        <f t="shared" si="8"/>
        <v>0</v>
      </c>
      <c r="Q206" s="26"/>
    </row>
    <row r="207" spans="1:17" ht="84" hidden="1" x14ac:dyDescent="0.2">
      <c r="A207" s="85" t="s">
        <v>321</v>
      </c>
      <c r="B207" s="24"/>
      <c r="C207" s="24" t="s">
        <v>0</v>
      </c>
      <c r="D207" s="24" t="s">
        <v>216</v>
      </c>
      <c r="E207" s="24" t="s">
        <v>114</v>
      </c>
      <c r="F207" s="24" t="s">
        <v>267</v>
      </c>
      <c r="G207" s="24" t="s">
        <v>226</v>
      </c>
      <c r="H207" s="24" t="s">
        <v>144</v>
      </c>
      <c r="I207" s="24" t="s">
        <v>322</v>
      </c>
      <c r="J207" s="24" t="s">
        <v>307</v>
      </c>
      <c r="K207" s="37"/>
      <c r="L207" s="44"/>
      <c r="M207" s="44"/>
      <c r="N207" s="44"/>
      <c r="O207" s="43">
        <f t="shared" si="8"/>
        <v>0</v>
      </c>
      <c r="Q207" s="26"/>
    </row>
    <row r="208" spans="1:17" ht="132" hidden="1" x14ac:dyDescent="0.2">
      <c r="A208" s="77" t="s">
        <v>323</v>
      </c>
      <c r="B208" s="24"/>
      <c r="C208" s="24" t="s">
        <v>0</v>
      </c>
      <c r="D208" s="24" t="s">
        <v>216</v>
      </c>
      <c r="E208" s="24" t="s">
        <v>114</v>
      </c>
      <c r="F208" s="24" t="s">
        <v>267</v>
      </c>
      <c r="G208" s="24" t="s">
        <v>226</v>
      </c>
      <c r="H208" s="24" t="s">
        <v>144</v>
      </c>
      <c r="I208" s="24" t="s">
        <v>324</v>
      </c>
      <c r="J208" s="24" t="s">
        <v>307</v>
      </c>
      <c r="K208" s="85"/>
      <c r="L208" s="44">
        <v>0</v>
      </c>
      <c r="M208" s="44"/>
      <c r="N208" s="44">
        <v>0</v>
      </c>
      <c r="O208" s="43">
        <f t="shared" si="8"/>
        <v>0</v>
      </c>
      <c r="Q208" s="26"/>
    </row>
    <row r="209" spans="1:17" ht="72" hidden="1" x14ac:dyDescent="0.2">
      <c r="A209" s="77" t="s">
        <v>325</v>
      </c>
      <c r="B209" s="24"/>
      <c r="C209" s="24" t="s">
        <v>0</v>
      </c>
      <c r="D209" s="24" t="s">
        <v>216</v>
      </c>
      <c r="E209" s="24" t="s">
        <v>114</v>
      </c>
      <c r="F209" s="24" t="s">
        <v>267</v>
      </c>
      <c r="G209" s="24" t="s">
        <v>226</v>
      </c>
      <c r="H209" s="24" t="s">
        <v>144</v>
      </c>
      <c r="I209" s="24" t="s">
        <v>326</v>
      </c>
      <c r="J209" s="24" t="s">
        <v>307</v>
      </c>
      <c r="K209" s="85"/>
      <c r="L209" s="44">
        <v>0</v>
      </c>
      <c r="M209" s="44"/>
      <c r="N209" s="44">
        <v>0</v>
      </c>
      <c r="O209" s="43">
        <f t="shared" si="8"/>
        <v>0</v>
      </c>
      <c r="Q209" s="26"/>
    </row>
    <row r="210" spans="1:17" ht="96" hidden="1" x14ac:dyDescent="0.2">
      <c r="A210" s="77" t="s">
        <v>327</v>
      </c>
      <c r="B210" s="24"/>
      <c r="C210" s="24" t="s">
        <v>0</v>
      </c>
      <c r="D210" s="24" t="s">
        <v>216</v>
      </c>
      <c r="E210" s="24" t="s">
        <v>114</v>
      </c>
      <c r="F210" s="24" t="s">
        <v>267</v>
      </c>
      <c r="G210" s="24" t="s">
        <v>226</v>
      </c>
      <c r="H210" s="24" t="s">
        <v>144</v>
      </c>
      <c r="I210" s="24" t="s">
        <v>328</v>
      </c>
      <c r="J210" s="24" t="s">
        <v>307</v>
      </c>
      <c r="K210" s="85"/>
      <c r="L210" s="44"/>
      <c r="M210" s="44"/>
      <c r="N210" s="44"/>
      <c r="O210" s="43">
        <f t="shared" ref="O210:O223" si="11">L210-N210</f>
        <v>0</v>
      </c>
      <c r="Q210" s="26"/>
    </row>
    <row r="211" spans="1:17" ht="24" hidden="1" x14ac:dyDescent="0.2">
      <c r="A211" s="48" t="s">
        <v>350</v>
      </c>
      <c r="B211" s="24"/>
      <c r="C211" s="49" t="s">
        <v>109</v>
      </c>
      <c r="D211" s="49" t="s">
        <v>216</v>
      </c>
      <c r="E211" s="49" t="s">
        <v>125</v>
      </c>
      <c r="F211" s="49" t="s">
        <v>111</v>
      </c>
      <c r="G211" s="49" t="s">
        <v>109</v>
      </c>
      <c r="H211" s="49" t="s">
        <v>111</v>
      </c>
      <c r="I211" s="49" t="s">
        <v>112</v>
      </c>
      <c r="J211" s="49" t="s">
        <v>109</v>
      </c>
      <c r="K211" s="87"/>
      <c r="L211" s="89">
        <f>L212</f>
        <v>0</v>
      </c>
      <c r="M211" s="89">
        <f>M212</f>
        <v>0</v>
      </c>
      <c r="N211" s="89">
        <f>N212</f>
        <v>0</v>
      </c>
      <c r="O211" s="43">
        <f t="shared" si="11"/>
        <v>0</v>
      </c>
      <c r="Q211" s="26"/>
    </row>
    <row r="212" spans="1:17" ht="36" hidden="1" x14ac:dyDescent="0.2">
      <c r="A212" s="37" t="s">
        <v>329</v>
      </c>
      <c r="B212" s="24"/>
      <c r="C212" s="24" t="s">
        <v>3</v>
      </c>
      <c r="D212" s="24" t="s">
        <v>216</v>
      </c>
      <c r="E212" s="24" t="s">
        <v>125</v>
      </c>
      <c r="F212" s="24" t="s">
        <v>137</v>
      </c>
      <c r="G212" s="24" t="s">
        <v>1</v>
      </c>
      <c r="H212" s="24" t="s">
        <v>144</v>
      </c>
      <c r="I212" s="24" t="s">
        <v>112</v>
      </c>
      <c r="J212" s="24" t="s">
        <v>307</v>
      </c>
      <c r="K212" s="77"/>
      <c r="L212" s="44">
        <v>0</v>
      </c>
      <c r="M212" s="44"/>
      <c r="N212" s="44">
        <v>0</v>
      </c>
      <c r="O212" s="43">
        <f t="shared" si="11"/>
        <v>0</v>
      </c>
      <c r="Q212" s="26"/>
    </row>
    <row r="213" spans="1:17" ht="24" x14ac:dyDescent="0.2">
      <c r="A213" s="31" t="s">
        <v>330</v>
      </c>
      <c r="B213" s="24"/>
      <c r="C213" s="32" t="s">
        <v>6</v>
      </c>
      <c r="D213" s="32" t="s">
        <v>216</v>
      </c>
      <c r="E213" s="32" t="s">
        <v>153</v>
      </c>
      <c r="F213" s="32" t="s">
        <v>111</v>
      </c>
      <c r="G213" s="32" t="s">
        <v>109</v>
      </c>
      <c r="H213" s="32" t="s">
        <v>111</v>
      </c>
      <c r="I213" s="32" t="s">
        <v>112</v>
      </c>
      <c r="J213" s="32" t="s">
        <v>109</v>
      </c>
      <c r="K213" s="76"/>
      <c r="L213" s="89">
        <f>L214</f>
        <v>0</v>
      </c>
      <c r="M213" s="89">
        <f t="shared" ref="M213:N213" si="12">M214</f>
        <v>0</v>
      </c>
      <c r="N213" s="89">
        <f t="shared" si="12"/>
        <v>100000</v>
      </c>
      <c r="O213" s="95"/>
      <c r="Q213" s="26"/>
    </row>
    <row r="214" spans="1:17" ht="24" x14ac:dyDescent="0.2">
      <c r="A214" s="37" t="s">
        <v>331</v>
      </c>
      <c r="B214" s="24"/>
      <c r="C214" s="24" t="s">
        <v>6</v>
      </c>
      <c r="D214" s="24" t="s">
        <v>216</v>
      </c>
      <c r="E214" s="24" t="s">
        <v>153</v>
      </c>
      <c r="F214" s="24" t="s">
        <v>137</v>
      </c>
      <c r="G214" s="24" t="s">
        <v>109</v>
      </c>
      <c r="H214" s="24" t="s">
        <v>144</v>
      </c>
      <c r="I214" s="24" t="s">
        <v>112</v>
      </c>
      <c r="J214" s="24">
        <v>150</v>
      </c>
      <c r="K214" s="77"/>
      <c r="L214" s="44">
        <f>L215+L216+L217+L218</f>
        <v>0</v>
      </c>
      <c r="M214" s="44">
        <f t="shared" ref="M214:N214" si="13">M215+M216+M217+M218</f>
        <v>0</v>
      </c>
      <c r="N214" s="44">
        <f t="shared" si="13"/>
        <v>100000</v>
      </c>
      <c r="O214" s="43"/>
      <c r="Q214" s="26"/>
    </row>
    <row r="215" spans="1:17" ht="24" hidden="1" x14ac:dyDescent="0.2">
      <c r="A215" s="37" t="s">
        <v>4</v>
      </c>
      <c r="B215" s="24"/>
      <c r="C215" s="24" t="s">
        <v>7</v>
      </c>
      <c r="D215" s="24" t="s">
        <v>216</v>
      </c>
      <c r="E215" s="24" t="s">
        <v>153</v>
      </c>
      <c r="F215" s="24" t="s">
        <v>137</v>
      </c>
      <c r="G215" s="24" t="s">
        <v>332</v>
      </c>
      <c r="H215" s="24" t="s">
        <v>144</v>
      </c>
      <c r="I215" s="24" t="s">
        <v>112</v>
      </c>
      <c r="J215" s="24">
        <v>150</v>
      </c>
      <c r="K215" s="77"/>
      <c r="L215" s="44">
        <v>0</v>
      </c>
      <c r="M215" s="44"/>
      <c r="N215" s="44">
        <v>0</v>
      </c>
      <c r="O215" s="43"/>
      <c r="Q215" s="26"/>
    </row>
    <row r="216" spans="1:17" ht="24" x14ac:dyDescent="0.2">
      <c r="A216" s="37" t="s">
        <v>4</v>
      </c>
      <c r="B216" s="24"/>
      <c r="C216" s="24" t="s">
        <v>6</v>
      </c>
      <c r="D216" s="24" t="s">
        <v>216</v>
      </c>
      <c r="E216" s="24" t="s">
        <v>153</v>
      </c>
      <c r="F216" s="24" t="s">
        <v>137</v>
      </c>
      <c r="G216" s="24" t="s">
        <v>332</v>
      </c>
      <c r="H216" s="24" t="s">
        <v>144</v>
      </c>
      <c r="I216" s="24" t="s">
        <v>112</v>
      </c>
      <c r="J216" s="24">
        <v>150</v>
      </c>
      <c r="K216" s="77"/>
      <c r="L216" s="44">
        <v>0</v>
      </c>
      <c r="M216" s="44"/>
      <c r="N216" s="44">
        <v>100000</v>
      </c>
      <c r="O216" s="43"/>
      <c r="Q216" s="26"/>
    </row>
    <row r="217" spans="1:17" ht="24" hidden="1" x14ac:dyDescent="0.2">
      <c r="A217" s="37" t="s">
        <v>4</v>
      </c>
      <c r="B217" s="24"/>
      <c r="C217" s="24" t="s">
        <v>5</v>
      </c>
      <c r="D217" s="24" t="s">
        <v>216</v>
      </c>
      <c r="E217" s="24" t="s">
        <v>153</v>
      </c>
      <c r="F217" s="24" t="s">
        <v>137</v>
      </c>
      <c r="G217" s="24" t="s">
        <v>332</v>
      </c>
      <c r="H217" s="24" t="s">
        <v>144</v>
      </c>
      <c r="I217" s="24" t="s">
        <v>112</v>
      </c>
      <c r="J217" s="24">
        <v>150</v>
      </c>
      <c r="K217" s="77"/>
      <c r="L217" s="44">
        <v>0</v>
      </c>
      <c r="M217" s="44"/>
      <c r="N217" s="44">
        <v>0</v>
      </c>
      <c r="O217" s="43">
        <f t="shared" si="11"/>
        <v>0</v>
      </c>
      <c r="Q217" s="26"/>
    </row>
    <row r="218" spans="1:17" ht="24" hidden="1" x14ac:dyDescent="0.2">
      <c r="A218" s="37" t="s">
        <v>4</v>
      </c>
      <c r="B218" s="24"/>
      <c r="C218" s="24" t="s">
        <v>3</v>
      </c>
      <c r="D218" s="24" t="s">
        <v>216</v>
      </c>
      <c r="E218" s="24" t="s">
        <v>153</v>
      </c>
      <c r="F218" s="24" t="s">
        <v>137</v>
      </c>
      <c r="G218" s="24" t="s">
        <v>332</v>
      </c>
      <c r="H218" s="24" t="s">
        <v>144</v>
      </c>
      <c r="I218" s="24" t="s">
        <v>112</v>
      </c>
      <c r="J218" s="24" t="s">
        <v>307</v>
      </c>
      <c r="K218" s="77"/>
      <c r="L218" s="44">
        <v>0</v>
      </c>
      <c r="M218" s="44"/>
      <c r="N218" s="44">
        <v>0</v>
      </c>
      <c r="O218" s="43">
        <f t="shared" si="11"/>
        <v>0</v>
      </c>
    </row>
    <row r="219" spans="1:17" s="68" customFormat="1" ht="60" hidden="1" x14ac:dyDescent="0.2">
      <c r="A219" s="31" t="s">
        <v>353</v>
      </c>
      <c r="B219" s="32"/>
      <c r="C219" s="32" t="s">
        <v>0</v>
      </c>
      <c r="D219" s="32" t="s">
        <v>216</v>
      </c>
      <c r="E219" s="32" t="s">
        <v>151</v>
      </c>
      <c r="F219" s="32" t="s">
        <v>111</v>
      </c>
      <c r="G219" s="32" t="s">
        <v>109</v>
      </c>
      <c r="H219" s="32" t="s">
        <v>111</v>
      </c>
      <c r="I219" s="32" t="s">
        <v>112</v>
      </c>
      <c r="J219" s="32" t="s">
        <v>109</v>
      </c>
      <c r="K219" s="76"/>
      <c r="L219" s="89">
        <f>L220</f>
        <v>0</v>
      </c>
      <c r="M219" s="89">
        <f t="shared" ref="M219:N219" si="14">M220</f>
        <v>0</v>
      </c>
      <c r="N219" s="89">
        <f t="shared" si="14"/>
        <v>0</v>
      </c>
      <c r="O219" s="43">
        <f t="shared" si="11"/>
        <v>0</v>
      </c>
    </row>
    <row r="220" spans="1:17" ht="72" hidden="1" x14ac:dyDescent="0.2">
      <c r="A220" s="37" t="s">
        <v>352</v>
      </c>
      <c r="B220" s="24"/>
      <c r="C220" s="24" t="s">
        <v>0</v>
      </c>
      <c r="D220" s="24" t="s">
        <v>216</v>
      </c>
      <c r="E220" s="24" t="s">
        <v>151</v>
      </c>
      <c r="F220" s="24" t="s">
        <v>137</v>
      </c>
      <c r="G220" s="24" t="s">
        <v>109</v>
      </c>
      <c r="H220" s="24" t="s">
        <v>144</v>
      </c>
      <c r="I220" s="24" t="s">
        <v>112</v>
      </c>
      <c r="J220" s="24" t="s">
        <v>307</v>
      </c>
      <c r="K220" s="77"/>
      <c r="L220" s="44">
        <v>0</v>
      </c>
      <c r="M220" s="44"/>
      <c r="N220" s="44">
        <v>0</v>
      </c>
      <c r="O220" s="43">
        <f t="shared" si="11"/>
        <v>0</v>
      </c>
    </row>
    <row r="221" spans="1:17" ht="36" x14ac:dyDescent="0.2">
      <c r="A221" s="76" t="s">
        <v>333</v>
      </c>
      <c r="B221" s="24"/>
      <c r="C221" s="32" t="s">
        <v>0</v>
      </c>
      <c r="D221" s="32" t="s">
        <v>216</v>
      </c>
      <c r="E221" s="32" t="s">
        <v>334</v>
      </c>
      <c r="F221" s="32" t="s">
        <v>111</v>
      </c>
      <c r="G221" s="32" t="s">
        <v>109</v>
      </c>
      <c r="H221" s="32" t="s">
        <v>111</v>
      </c>
      <c r="I221" s="32" t="s">
        <v>112</v>
      </c>
      <c r="J221" s="32" t="s">
        <v>109</v>
      </c>
      <c r="K221" s="37" t="s">
        <v>335</v>
      </c>
      <c r="L221" s="89">
        <f>L223</f>
        <v>-1335490.1599999999</v>
      </c>
      <c r="M221" s="44">
        <f>N221-L221</f>
        <v>0</v>
      </c>
      <c r="N221" s="89">
        <f>N223</f>
        <v>-1335490.1599999999</v>
      </c>
      <c r="O221" s="95">
        <f t="shared" si="11"/>
        <v>0</v>
      </c>
      <c r="Q221" s="26"/>
    </row>
    <row r="222" spans="1:17" ht="48.75" customHeight="1" x14ac:dyDescent="0.2">
      <c r="A222" s="76" t="s">
        <v>336</v>
      </c>
      <c r="B222" s="24"/>
      <c r="C222" s="32" t="s">
        <v>0</v>
      </c>
      <c r="D222" s="32" t="s">
        <v>216</v>
      </c>
      <c r="E222" s="32" t="s">
        <v>334</v>
      </c>
      <c r="F222" s="32" t="s">
        <v>111</v>
      </c>
      <c r="G222" s="32" t="s">
        <v>109</v>
      </c>
      <c r="H222" s="32" t="s">
        <v>144</v>
      </c>
      <c r="I222" s="32" t="s">
        <v>112</v>
      </c>
      <c r="J222" s="32">
        <v>150</v>
      </c>
      <c r="K222" s="37"/>
      <c r="L222" s="44">
        <f>L223</f>
        <v>-1335490.1599999999</v>
      </c>
      <c r="M222" s="44">
        <f>M223</f>
        <v>0</v>
      </c>
      <c r="N222" s="44">
        <f>N223</f>
        <v>-1335490.1599999999</v>
      </c>
      <c r="O222" s="43">
        <f t="shared" si="11"/>
        <v>0</v>
      </c>
      <c r="Q222" s="26"/>
    </row>
    <row r="223" spans="1:17" ht="36" x14ac:dyDescent="0.2">
      <c r="A223" s="77" t="s">
        <v>2</v>
      </c>
      <c r="B223" s="24"/>
      <c r="C223" s="24" t="s">
        <v>0</v>
      </c>
      <c r="D223" s="24" t="s">
        <v>216</v>
      </c>
      <c r="E223" s="24" t="s">
        <v>334</v>
      </c>
      <c r="F223" s="24" t="s">
        <v>337</v>
      </c>
      <c r="G223" s="24" t="s">
        <v>1</v>
      </c>
      <c r="H223" s="24" t="s">
        <v>144</v>
      </c>
      <c r="I223" s="24" t="s">
        <v>112</v>
      </c>
      <c r="J223" s="24">
        <v>150</v>
      </c>
      <c r="K223" s="74" t="s">
        <v>338</v>
      </c>
      <c r="L223" s="44">
        <v>-1335490.1599999999</v>
      </c>
      <c r="M223" s="44">
        <f>N223-L223</f>
        <v>0</v>
      </c>
      <c r="N223" s="44">
        <v>-1335490.1599999999</v>
      </c>
      <c r="O223" s="43">
        <f t="shared" si="11"/>
        <v>0</v>
      </c>
      <c r="Q223" s="26"/>
    </row>
  </sheetData>
  <mergeCells count="15">
    <mergeCell ref="O14:O16"/>
    <mergeCell ref="C17:J17"/>
    <mergeCell ref="C18:J18"/>
    <mergeCell ref="A14:A16"/>
    <mergeCell ref="B14:B16"/>
    <mergeCell ref="C14:J16"/>
    <mergeCell ref="K14:K16"/>
    <mergeCell ref="L14:L16"/>
    <mergeCell ref="N14:N16"/>
    <mergeCell ref="A12:O12"/>
    <mergeCell ref="A1:N1"/>
    <mergeCell ref="A2:N2"/>
    <mergeCell ref="A5:L5"/>
    <mergeCell ref="B7:L7"/>
    <mergeCell ref="B8:L8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8AD95-2A86-4269-A0A7-F2D67DE1E6EB}">
  <dimension ref="A1:G32"/>
  <sheetViews>
    <sheetView tabSelected="1" topLeftCell="B10" workbookViewId="0">
      <selection activeCell="L27" sqref="L27"/>
    </sheetView>
  </sheetViews>
  <sheetFormatPr defaultRowHeight="15.75" x14ac:dyDescent="0.25"/>
  <cols>
    <col min="1" max="1" width="9.140625" style="149"/>
    <col min="2" max="2" width="25.42578125" style="149" customWidth="1"/>
    <col min="3" max="3" width="14.5703125" style="149" customWidth="1"/>
    <col min="4" max="4" width="18.7109375" style="149" customWidth="1"/>
    <col min="5" max="5" width="15.140625" style="149" customWidth="1"/>
    <col min="6" max="6" width="19.85546875" style="149" customWidth="1"/>
    <col min="7" max="7" width="16" style="149" customWidth="1"/>
    <col min="8" max="16384" width="9.140625" style="149"/>
  </cols>
  <sheetData>
    <row r="1" spans="1:7" x14ac:dyDescent="0.25">
      <c r="C1" s="149" t="s">
        <v>1138</v>
      </c>
    </row>
    <row r="3" spans="1:7" x14ac:dyDescent="0.25">
      <c r="A3" s="149">
        <v>1</v>
      </c>
      <c r="B3" s="149" t="s">
        <v>1071</v>
      </c>
      <c r="G3" s="149" t="s">
        <v>1057</v>
      </c>
    </row>
    <row r="4" spans="1:7" ht="90" customHeight="1" x14ac:dyDescent="0.25">
      <c r="B4" s="150"/>
      <c r="C4" s="150" t="s">
        <v>1055</v>
      </c>
      <c r="D4" s="150" t="s">
        <v>1056</v>
      </c>
      <c r="E4" s="151" t="s">
        <v>1062</v>
      </c>
      <c r="F4" s="151" t="s">
        <v>1061</v>
      </c>
      <c r="G4" s="152" t="s">
        <v>1063</v>
      </c>
    </row>
    <row r="5" spans="1:7" x14ac:dyDescent="0.25">
      <c r="B5" s="150" t="s">
        <v>1058</v>
      </c>
      <c r="C5" s="153">
        <f>Доходы!N18/1000</f>
        <v>45956.389750000002</v>
      </c>
      <c r="D5" s="153">
        <f>'Расходы (2)'!K6/1000</f>
        <v>65517.021789999999</v>
      </c>
      <c r="E5" s="153">
        <f>'Расходы (2)'!K395/1000</f>
        <v>-19560.63204</v>
      </c>
      <c r="F5" s="153">
        <f>'Источники (2)'!J6/1000000</f>
        <v>19.560632039999998</v>
      </c>
      <c r="G5" s="150">
        <v>128509.15</v>
      </c>
    </row>
    <row r="6" spans="1:7" x14ac:dyDescent="0.25">
      <c r="B6" s="150" t="s">
        <v>1059</v>
      </c>
      <c r="C6" s="153">
        <f>C5/C7*100</f>
        <v>7.2232860051720218</v>
      </c>
      <c r="D6" s="153">
        <f>D5/D7*100</f>
        <v>8.7453387556153679</v>
      </c>
      <c r="E6" s="153"/>
      <c r="F6" s="153">
        <f>F5/F7*100</f>
        <v>17.319563232632451</v>
      </c>
      <c r="G6" s="153">
        <f>G5/G7*100</f>
        <v>382.12243342027853</v>
      </c>
    </row>
    <row r="7" spans="1:7" x14ac:dyDescent="0.25">
      <c r="B7" s="150" t="s">
        <v>1060</v>
      </c>
      <c r="C7" s="153">
        <f>Доходы!L18/1000</f>
        <v>636225.53110999998</v>
      </c>
      <c r="D7" s="153">
        <f>'Расходы (2)'!J6/1000</f>
        <v>749165.05376000004</v>
      </c>
      <c r="E7" s="153">
        <f>'Источники (2)'!I6/1000</f>
        <v>112939.52265</v>
      </c>
      <c r="F7" s="153">
        <f>'Источники (2)'!I6/1000000</f>
        <v>112.93952265</v>
      </c>
      <c r="G7" s="150">
        <v>33630.36</v>
      </c>
    </row>
    <row r="10" spans="1:7" x14ac:dyDescent="0.25">
      <c r="A10" s="149">
        <v>2</v>
      </c>
      <c r="B10" s="149" t="s">
        <v>1072</v>
      </c>
      <c r="D10" s="149" t="s">
        <v>1067</v>
      </c>
    </row>
    <row r="11" spans="1:7" x14ac:dyDescent="0.25">
      <c r="B11" s="150"/>
      <c r="C11" s="150" t="s">
        <v>1064</v>
      </c>
      <c r="D11" s="150"/>
    </row>
    <row r="12" spans="1:7" x14ac:dyDescent="0.25">
      <c r="B12" s="150" t="s">
        <v>1058</v>
      </c>
      <c r="C12" s="153">
        <f>C5/1000</f>
        <v>45.95638975</v>
      </c>
      <c r="D12" s="154" t="s">
        <v>1068</v>
      </c>
      <c r="E12" s="155"/>
      <c r="F12" s="155"/>
    </row>
    <row r="13" spans="1:7" x14ac:dyDescent="0.25">
      <c r="B13" s="150" t="s">
        <v>1065</v>
      </c>
      <c r="C13" s="150">
        <v>6.41</v>
      </c>
      <c r="D13" s="153">
        <f>C13/C12*100</f>
        <v>13.948006000623666</v>
      </c>
    </row>
    <row r="14" spans="1:7" x14ac:dyDescent="0.25">
      <c r="B14" s="150" t="s">
        <v>1066</v>
      </c>
      <c r="C14" s="153">
        <f>Доходы!N20/1000000-'инфо на 01.04.2023'!C13</f>
        <v>0.65555544000000054</v>
      </c>
      <c r="D14" s="153">
        <f>C14/C12*100</f>
        <v>1.4264728878099058</v>
      </c>
    </row>
    <row r="15" spans="1:7" ht="42.75" customHeight="1" x14ac:dyDescent="0.25">
      <c r="B15" s="151" t="s">
        <v>1069</v>
      </c>
      <c r="C15" s="153">
        <f>Доходы!N131/1000000</f>
        <v>40.12632447</v>
      </c>
      <c r="D15" s="153">
        <f>C15/C12*100</f>
        <v>87.313918017243736</v>
      </c>
    </row>
    <row r="16" spans="1:7" x14ac:dyDescent="0.25">
      <c r="B16" s="150" t="s">
        <v>1070</v>
      </c>
      <c r="C16" s="153">
        <f>Доходы!N143/1000000</f>
        <v>0.41862489000000003</v>
      </c>
      <c r="D16" s="153">
        <f>C16/C12*100</f>
        <v>0.91091770323407528</v>
      </c>
    </row>
    <row r="17" spans="2:6" x14ac:dyDescent="0.25">
      <c r="C17" s="155"/>
      <c r="D17" s="155"/>
    </row>
    <row r="18" spans="2:6" ht="38.25" customHeight="1" x14ac:dyDescent="0.25">
      <c r="B18" s="151" t="s">
        <v>1139</v>
      </c>
      <c r="C18" s="150" t="s">
        <v>1084</v>
      </c>
      <c r="D18" s="150" t="s">
        <v>1085</v>
      </c>
      <c r="E18" s="156" t="s">
        <v>1068</v>
      </c>
    </row>
    <row r="19" spans="2:6" x14ac:dyDescent="0.25">
      <c r="B19" s="157" t="s">
        <v>1073</v>
      </c>
      <c r="C19" s="158">
        <v>186458.64</v>
      </c>
      <c r="D19" s="158">
        <v>35569.769999999997</v>
      </c>
      <c r="E19" s="158">
        <f>D19/C19*100</f>
        <v>19.076493317767412</v>
      </c>
      <c r="F19" s="159"/>
    </row>
    <row r="20" spans="2:6" x14ac:dyDescent="0.25">
      <c r="B20" s="160" t="s">
        <v>1074</v>
      </c>
      <c r="C20" s="161">
        <f>1728377.98/1000</f>
        <v>1728.37798</v>
      </c>
      <c r="D20" s="161">
        <f>398080.09/1000</f>
        <v>398.08009000000004</v>
      </c>
      <c r="E20" s="158">
        <f t="shared" ref="E20:E29" si="0">D20/C20*100</f>
        <v>23.0320042610124</v>
      </c>
    </row>
    <row r="21" spans="2:6" ht="63" x14ac:dyDescent="0.25">
      <c r="B21" s="160" t="s">
        <v>1075</v>
      </c>
      <c r="C21" s="158">
        <v>5979.79</v>
      </c>
      <c r="D21" s="158">
        <v>750.48</v>
      </c>
      <c r="E21" s="158">
        <f t="shared" si="0"/>
        <v>12.550273504587956</v>
      </c>
    </row>
    <row r="22" spans="2:6" ht="31.5" x14ac:dyDescent="0.25">
      <c r="B22" s="160" t="s">
        <v>1076</v>
      </c>
      <c r="C22" s="158">
        <v>9209.2999999999993</v>
      </c>
      <c r="D22" s="158">
        <v>311.41000000000003</v>
      </c>
      <c r="E22" s="158">
        <f t="shared" si="0"/>
        <v>3.3814730761295655</v>
      </c>
    </row>
    <row r="23" spans="2:6" ht="31.5" x14ac:dyDescent="0.25">
      <c r="B23" s="160" t="s">
        <v>1077</v>
      </c>
      <c r="C23" s="158">
        <v>424346.34</v>
      </c>
      <c r="D23" s="158">
        <v>4455.33</v>
      </c>
      <c r="E23" s="158">
        <f t="shared" si="0"/>
        <v>1.0499277547674852</v>
      </c>
    </row>
    <row r="24" spans="2:6" x14ac:dyDescent="0.25">
      <c r="B24" s="160" t="s">
        <v>1078</v>
      </c>
      <c r="C24" s="158">
        <v>11601.7</v>
      </c>
      <c r="D24" s="158">
        <v>2580.84</v>
      </c>
      <c r="E24" s="158">
        <f t="shared" si="0"/>
        <v>22.245360593706096</v>
      </c>
    </row>
    <row r="25" spans="2:6" ht="31.5" x14ac:dyDescent="0.25">
      <c r="B25" s="160" t="s">
        <v>1079</v>
      </c>
      <c r="C25" s="158">
        <v>102008.33</v>
      </c>
      <c r="D25" s="158">
        <v>20927.11</v>
      </c>
      <c r="E25" s="158">
        <f t="shared" si="0"/>
        <v>20.51509911004327</v>
      </c>
    </row>
    <row r="26" spans="2:6" x14ac:dyDescent="0.25">
      <c r="B26" s="160" t="s">
        <v>1080</v>
      </c>
      <c r="C26" s="158">
        <v>7732.12</v>
      </c>
      <c r="D26" s="161">
        <v>513.45000000000005</v>
      </c>
      <c r="E26" s="158">
        <f t="shared" si="0"/>
        <v>6.640481523825291</v>
      </c>
    </row>
    <row r="27" spans="2:6" ht="31.5" x14ac:dyDescent="0.25">
      <c r="B27" s="160" t="s">
        <v>1081</v>
      </c>
      <c r="C27" s="158">
        <v>10.54</v>
      </c>
      <c r="D27" s="158">
        <v>10.54</v>
      </c>
      <c r="E27" s="158">
        <f t="shared" si="0"/>
        <v>100</v>
      </c>
    </row>
    <row r="28" spans="2:6" x14ac:dyDescent="0.25">
      <c r="B28" s="157" t="s">
        <v>1082</v>
      </c>
      <c r="C28" s="158">
        <v>89.92</v>
      </c>
      <c r="D28" s="158"/>
      <c r="E28" s="158">
        <f t="shared" si="0"/>
        <v>0</v>
      </c>
    </row>
    <row r="29" spans="2:6" x14ac:dyDescent="0.25">
      <c r="B29" s="160" t="s">
        <v>1083</v>
      </c>
      <c r="C29" s="162">
        <f>SUM(C19:C28)</f>
        <v>749165.05798000004</v>
      </c>
      <c r="D29" s="162">
        <f>SUM(D19:D28)</f>
        <v>65517.010090000003</v>
      </c>
      <c r="E29" s="158">
        <f t="shared" si="0"/>
        <v>8.7453371446148083</v>
      </c>
    </row>
    <row r="32" spans="2:6" x14ac:dyDescent="0.25">
      <c r="B32" s="149" t="s">
        <v>1137</v>
      </c>
      <c r="C32" s="155">
        <f>D7-C29</f>
        <v>-4.2200000025331974E-3</v>
      </c>
      <c r="D32" s="155">
        <f>D5-D29</f>
        <v>1.1699999995471444E-2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40"/>
  <sheetViews>
    <sheetView showGridLines="0" workbookViewId="0">
      <selection activeCell="I13" sqref="I13"/>
    </sheetView>
  </sheetViews>
  <sheetFormatPr defaultColWidth="9.140625" defaultRowHeight="12.75" x14ac:dyDescent="0.2"/>
  <cols>
    <col min="1" max="1" width="0.5703125" style="98" customWidth="1"/>
    <col min="2" max="2" width="42.85546875" style="98" customWidth="1"/>
    <col min="3" max="3" width="0" style="98" hidden="1" customWidth="1"/>
    <col min="4" max="4" width="6.42578125" style="98" customWidth="1"/>
    <col min="5" max="8" width="0" style="98" hidden="1" customWidth="1"/>
    <col min="9" max="9" width="21.42578125" style="98" customWidth="1"/>
    <col min="10" max="11" width="12.85546875" style="98" customWidth="1"/>
    <col min="12" max="12" width="14" style="98" customWidth="1"/>
    <col min="13" max="15" width="0" style="98" hidden="1" customWidth="1"/>
    <col min="16" max="16" width="0.5703125" style="98" customWidth="1"/>
    <col min="17" max="256" width="9.140625" style="98" customWidth="1"/>
    <col min="257" max="16384" width="9.140625" style="98"/>
  </cols>
  <sheetData>
    <row r="1" spans="1:17" ht="12.75" customHeight="1" x14ac:dyDescent="0.2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7" t="s">
        <v>355</v>
      </c>
      <c r="M1" s="96"/>
      <c r="N1" s="96"/>
      <c r="O1" s="96"/>
      <c r="P1" s="96"/>
    </row>
    <row r="2" spans="1:17" ht="12.75" customHeight="1" x14ac:dyDescent="0.2">
      <c r="A2" s="96"/>
      <c r="B2" s="99" t="s">
        <v>356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6"/>
      <c r="N2" s="96"/>
      <c r="O2" s="96"/>
      <c r="P2" s="96"/>
    </row>
    <row r="3" spans="1:17" ht="7.5" customHeight="1" x14ac:dyDescent="0.2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</row>
    <row r="4" spans="1:17" ht="39.75" customHeight="1" x14ac:dyDescent="0.2">
      <c r="A4" s="96"/>
      <c r="B4" s="100" t="s">
        <v>357</v>
      </c>
      <c r="C4" s="100"/>
      <c r="D4" s="100" t="s">
        <v>76</v>
      </c>
      <c r="E4" s="100" t="s">
        <v>358</v>
      </c>
      <c r="F4" s="100" t="s">
        <v>359</v>
      </c>
      <c r="G4" s="100" t="s">
        <v>360</v>
      </c>
      <c r="H4" s="100" t="s">
        <v>361</v>
      </c>
      <c r="I4" s="100" t="s">
        <v>362</v>
      </c>
      <c r="J4" s="100" t="s">
        <v>74</v>
      </c>
      <c r="K4" s="100" t="s">
        <v>73</v>
      </c>
      <c r="L4" s="100" t="s">
        <v>72</v>
      </c>
      <c r="M4" s="101"/>
      <c r="N4" s="102"/>
      <c r="O4" s="102"/>
      <c r="P4" s="96"/>
    </row>
    <row r="5" spans="1:17" ht="12.75" customHeight="1" x14ac:dyDescent="0.2">
      <c r="A5" s="96"/>
      <c r="B5" s="103">
        <v>1</v>
      </c>
      <c r="C5" s="103"/>
      <c r="D5" s="103">
        <v>2</v>
      </c>
      <c r="E5" s="103"/>
      <c r="F5" s="103"/>
      <c r="G5" s="103"/>
      <c r="H5" s="103"/>
      <c r="I5" s="103">
        <v>3</v>
      </c>
      <c r="J5" s="103">
        <v>4</v>
      </c>
      <c r="K5" s="103">
        <v>5</v>
      </c>
      <c r="L5" s="103">
        <v>6</v>
      </c>
      <c r="M5" s="101"/>
      <c r="N5" s="101"/>
      <c r="O5" s="101"/>
      <c r="P5" s="96"/>
    </row>
    <row r="6" spans="1:17" ht="12.75" customHeight="1" x14ac:dyDescent="0.2">
      <c r="A6" s="104"/>
      <c r="B6" s="105" t="s">
        <v>363</v>
      </c>
      <c r="C6" s="105"/>
      <c r="D6" s="106">
        <v>200</v>
      </c>
      <c r="E6" s="105"/>
      <c r="F6" s="107" t="s">
        <v>364</v>
      </c>
      <c r="G6" s="108"/>
      <c r="H6" s="109"/>
      <c r="I6" s="110" t="s">
        <v>365</v>
      </c>
      <c r="J6" s="111">
        <v>749165053.75999999</v>
      </c>
      <c r="K6" s="111">
        <v>65517021.789999999</v>
      </c>
      <c r="L6" s="111">
        <v>683648031.97000003</v>
      </c>
      <c r="M6" s="112">
        <v>0</v>
      </c>
      <c r="N6" s="112"/>
      <c r="O6" s="112"/>
      <c r="P6" s="113"/>
      <c r="Q6" s="114"/>
    </row>
    <row r="7" spans="1:17" ht="12.75" customHeight="1" x14ac:dyDescent="0.2">
      <c r="A7" s="104"/>
      <c r="B7" s="105" t="s">
        <v>70</v>
      </c>
      <c r="C7" s="115"/>
      <c r="D7" s="106"/>
      <c r="E7" s="105"/>
      <c r="F7" s="115"/>
      <c r="G7" s="115"/>
      <c r="H7" s="115"/>
      <c r="I7" s="106"/>
      <c r="J7" s="111"/>
      <c r="K7" s="111"/>
      <c r="L7" s="111"/>
      <c r="M7" s="113"/>
      <c r="N7" s="113"/>
      <c r="O7" s="113" t="s">
        <v>366</v>
      </c>
      <c r="P7" s="113"/>
    </row>
    <row r="8" spans="1:17" ht="12.75" customHeight="1" x14ac:dyDescent="0.2">
      <c r="A8" s="104"/>
      <c r="B8" s="105" t="s">
        <v>367</v>
      </c>
      <c r="C8" s="115"/>
      <c r="D8" s="106"/>
      <c r="E8" s="105" t="s">
        <v>7</v>
      </c>
      <c r="F8" s="115" t="s">
        <v>368</v>
      </c>
      <c r="G8" s="115" t="s">
        <v>369</v>
      </c>
      <c r="H8" s="115" t="s">
        <v>369</v>
      </c>
      <c r="I8" s="106" t="s">
        <v>370</v>
      </c>
      <c r="J8" s="111">
        <v>606355969.77999997</v>
      </c>
      <c r="K8" s="111">
        <v>36966746.07</v>
      </c>
      <c r="L8" s="111">
        <v>569389223.71000004</v>
      </c>
      <c r="M8" s="113">
        <v>0</v>
      </c>
      <c r="N8" s="113">
        <v>1</v>
      </c>
      <c r="O8" s="113"/>
      <c r="P8" s="113"/>
    </row>
    <row r="9" spans="1:17" ht="12.75" customHeight="1" x14ac:dyDescent="0.2">
      <c r="A9" s="104"/>
      <c r="B9" s="105" t="s">
        <v>371</v>
      </c>
      <c r="C9" s="115"/>
      <c r="D9" s="106"/>
      <c r="E9" s="105" t="s">
        <v>7</v>
      </c>
      <c r="F9" s="115" t="s">
        <v>89</v>
      </c>
      <c r="G9" s="115" t="s">
        <v>369</v>
      </c>
      <c r="H9" s="115" t="s">
        <v>369</v>
      </c>
      <c r="I9" s="106" t="s">
        <v>372</v>
      </c>
      <c r="J9" s="111">
        <v>157325259.27000001</v>
      </c>
      <c r="K9" s="111">
        <v>30522443.690000001</v>
      </c>
      <c r="L9" s="111">
        <v>126802815.58</v>
      </c>
      <c r="M9" s="113">
        <v>0</v>
      </c>
      <c r="N9" s="113">
        <v>1</v>
      </c>
      <c r="O9" s="113"/>
      <c r="P9" s="113"/>
    </row>
    <row r="10" spans="1:17" ht="32.25" customHeight="1" x14ac:dyDescent="0.2">
      <c r="A10" s="104"/>
      <c r="B10" s="105" t="s">
        <v>373</v>
      </c>
      <c r="C10" s="115"/>
      <c r="D10" s="106"/>
      <c r="E10" s="105" t="s">
        <v>7</v>
      </c>
      <c r="F10" s="115" t="s">
        <v>374</v>
      </c>
      <c r="G10" s="115" t="s">
        <v>369</v>
      </c>
      <c r="H10" s="115" t="s">
        <v>369</v>
      </c>
      <c r="I10" s="106" t="s">
        <v>375</v>
      </c>
      <c r="J10" s="111">
        <v>2539799.73</v>
      </c>
      <c r="K10" s="111" t="s">
        <v>389</v>
      </c>
      <c r="L10" s="111">
        <v>2539799.73</v>
      </c>
      <c r="M10" s="113">
        <v>0</v>
      </c>
      <c r="N10" s="113">
        <v>1</v>
      </c>
      <c r="O10" s="113"/>
      <c r="P10" s="113"/>
    </row>
    <row r="11" spans="1:17" ht="12.75" customHeight="1" x14ac:dyDescent="0.2">
      <c r="A11" s="104"/>
      <c r="B11" s="105" t="s">
        <v>376</v>
      </c>
      <c r="C11" s="115"/>
      <c r="D11" s="106"/>
      <c r="E11" s="105" t="s">
        <v>7</v>
      </c>
      <c r="F11" s="115" t="s">
        <v>374</v>
      </c>
      <c r="G11" s="115" t="s">
        <v>377</v>
      </c>
      <c r="H11" s="115" t="s">
        <v>369</v>
      </c>
      <c r="I11" s="106" t="s">
        <v>378</v>
      </c>
      <c r="J11" s="111">
        <v>2539799.73</v>
      </c>
      <c r="K11" s="111" t="s">
        <v>389</v>
      </c>
      <c r="L11" s="111">
        <v>2539799.73</v>
      </c>
      <c r="M11" s="113">
        <v>0</v>
      </c>
      <c r="N11" s="113">
        <v>1</v>
      </c>
      <c r="O11" s="113"/>
      <c r="P11" s="113"/>
    </row>
    <row r="12" spans="1:17" ht="12.75" customHeight="1" x14ac:dyDescent="0.2">
      <c r="A12" s="104"/>
      <c r="B12" s="105" t="s">
        <v>379</v>
      </c>
      <c r="C12" s="115"/>
      <c r="D12" s="106"/>
      <c r="E12" s="105" t="s">
        <v>7</v>
      </c>
      <c r="F12" s="115" t="s">
        <v>374</v>
      </c>
      <c r="G12" s="115" t="s">
        <v>380</v>
      </c>
      <c r="H12" s="115" t="s">
        <v>369</v>
      </c>
      <c r="I12" s="106" t="s">
        <v>381</v>
      </c>
      <c r="J12" s="111">
        <v>2539799.73</v>
      </c>
      <c r="K12" s="111" t="s">
        <v>389</v>
      </c>
      <c r="L12" s="111">
        <v>2539799.73</v>
      </c>
      <c r="M12" s="113">
        <v>0</v>
      </c>
      <c r="N12" s="113">
        <v>1</v>
      </c>
      <c r="O12" s="113"/>
      <c r="P12" s="113"/>
    </row>
    <row r="13" spans="1:17" ht="53.25" customHeight="1" x14ac:dyDescent="0.2">
      <c r="A13" s="104"/>
      <c r="B13" s="105" t="s">
        <v>382</v>
      </c>
      <c r="C13" s="115"/>
      <c r="D13" s="106"/>
      <c r="E13" s="105" t="s">
        <v>7</v>
      </c>
      <c r="F13" s="115" t="s">
        <v>374</v>
      </c>
      <c r="G13" s="115" t="s">
        <v>380</v>
      </c>
      <c r="H13" s="115" t="s">
        <v>54</v>
      </c>
      <c r="I13" s="106" t="s">
        <v>383</v>
      </c>
      <c r="J13" s="111">
        <v>2539799.73</v>
      </c>
      <c r="K13" s="111" t="s">
        <v>389</v>
      </c>
      <c r="L13" s="111">
        <v>2539799.73</v>
      </c>
      <c r="M13" s="113">
        <v>0</v>
      </c>
      <c r="N13" s="113">
        <v>1</v>
      </c>
      <c r="O13" s="113"/>
      <c r="P13" s="113"/>
    </row>
    <row r="14" spans="1:17" ht="21.75" customHeight="1" x14ac:dyDescent="0.2">
      <c r="A14" s="104"/>
      <c r="B14" s="105" t="s">
        <v>384</v>
      </c>
      <c r="C14" s="115"/>
      <c r="D14" s="106"/>
      <c r="E14" s="105" t="s">
        <v>7</v>
      </c>
      <c r="F14" s="115" t="s">
        <v>374</v>
      </c>
      <c r="G14" s="115" t="s">
        <v>380</v>
      </c>
      <c r="H14" s="115" t="s">
        <v>87</v>
      </c>
      <c r="I14" s="106" t="s">
        <v>385</v>
      </c>
      <c r="J14" s="111">
        <v>2539799.73</v>
      </c>
      <c r="K14" s="111" t="s">
        <v>389</v>
      </c>
      <c r="L14" s="111">
        <v>2539799.73</v>
      </c>
      <c r="M14" s="113">
        <v>0</v>
      </c>
      <c r="N14" s="113">
        <v>1</v>
      </c>
      <c r="O14" s="113"/>
      <c r="P14" s="113"/>
    </row>
    <row r="15" spans="1:17" ht="21.75" customHeight="1" x14ac:dyDescent="0.2">
      <c r="A15" s="104"/>
      <c r="B15" s="105" t="s">
        <v>386</v>
      </c>
      <c r="C15" s="115"/>
      <c r="D15" s="106"/>
      <c r="E15" s="105" t="s">
        <v>7</v>
      </c>
      <c r="F15" s="115" t="s">
        <v>374</v>
      </c>
      <c r="G15" s="115" t="s">
        <v>380</v>
      </c>
      <c r="H15" s="115" t="s">
        <v>387</v>
      </c>
      <c r="I15" s="106" t="s">
        <v>388</v>
      </c>
      <c r="J15" s="111">
        <v>1833842.13</v>
      </c>
      <c r="K15" s="111" t="s">
        <v>389</v>
      </c>
      <c r="L15" s="111">
        <v>1833842.13</v>
      </c>
      <c r="M15" s="113">
        <v>0</v>
      </c>
      <c r="N15" s="113" t="s">
        <v>369</v>
      </c>
      <c r="O15" s="113"/>
      <c r="P15" s="113"/>
    </row>
    <row r="16" spans="1:17" ht="32.25" customHeight="1" x14ac:dyDescent="0.2">
      <c r="A16" s="104"/>
      <c r="B16" s="105" t="s">
        <v>390</v>
      </c>
      <c r="C16" s="115"/>
      <c r="D16" s="106"/>
      <c r="E16" s="105" t="s">
        <v>7</v>
      </c>
      <c r="F16" s="115" t="s">
        <v>374</v>
      </c>
      <c r="G16" s="115" t="s">
        <v>380</v>
      </c>
      <c r="H16" s="115" t="s">
        <v>391</v>
      </c>
      <c r="I16" s="106" t="s">
        <v>392</v>
      </c>
      <c r="J16" s="111">
        <v>181811.25</v>
      </c>
      <c r="K16" s="111" t="s">
        <v>389</v>
      </c>
      <c r="L16" s="111">
        <v>181811.25</v>
      </c>
      <c r="M16" s="113">
        <v>0</v>
      </c>
      <c r="N16" s="113" t="s">
        <v>369</v>
      </c>
      <c r="O16" s="113"/>
      <c r="P16" s="113"/>
    </row>
    <row r="17" spans="1:16" ht="32.25" customHeight="1" x14ac:dyDescent="0.2">
      <c r="A17" s="104"/>
      <c r="B17" s="105" t="s">
        <v>393</v>
      </c>
      <c r="C17" s="115"/>
      <c r="D17" s="106"/>
      <c r="E17" s="105" t="s">
        <v>7</v>
      </c>
      <c r="F17" s="115" t="s">
        <v>374</v>
      </c>
      <c r="G17" s="115" t="s">
        <v>380</v>
      </c>
      <c r="H17" s="115" t="s">
        <v>394</v>
      </c>
      <c r="I17" s="106" t="s">
        <v>395</v>
      </c>
      <c r="J17" s="111">
        <v>524146.35</v>
      </c>
      <c r="K17" s="111" t="s">
        <v>389</v>
      </c>
      <c r="L17" s="111">
        <v>524146.35</v>
      </c>
      <c r="M17" s="113">
        <v>0</v>
      </c>
      <c r="N17" s="113" t="s">
        <v>369</v>
      </c>
      <c r="O17" s="113"/>
      <c r="P17" s="113"/>
    </row>
    <row r="18" spans="1:16" ht="42.75" customHeight="1" x14ac:dyDescent="0.2">
      <c r="A18" s="104"/>
      <c r="B18" s="105" t="s">
        <v>396</v>
      </c>
      <c r="C18" s="115"/>
      <c r="D18" s="106"/>
      <c r="E18" s="105" t="s">
        <v>7</v>
      </c>
      <c r="F18" s="115" t="s">
        <v>397</v>
      </c>
      <c r="G18" s="115" t="s">
        <v>369</v>
      </c>
      <c r="H18" s="115" t="s">
        <v>369</v>
      </c>
      <c r="I18" s="106" t="s">
        <v>398</v>
      </c>
      <c r="J18" s="111">
        <v>67948150.290000007</v>
      </c>
      <c r="K18" s="111">
        <v>16084959.720000001</v>
      </c>
      <c r="L18" s="111">
        <v>51863190.57</v>
      </c>
      <c r="M18" s="113">
        <v>0</v>
      </c>
      <c r="N18" s="113">
        <v>1</v>
      </c>
      <c r="O18" s="113"/>
      <c r="P18" s="113"/>
    </row>
    <row r="19" spans="1:16" ht="12.75" customHeight="1" x14ac:dyDescent="0.2">
      <c r="A19" s="104"/>
      <c r="B19" s="105" t="s">
        <v>376</v>
      </c>
      <c r="C19" s="115"/>
      <c r="D19" s="106"/>
      <c r="E19" s="105" t="s">
        <v>7</v>
      </c>
      <c r="F19" s="115" t="s">
        <v>397</v>
      </c>
      <c r="G19" s="115" t="s">
        <v>377</v>
      </c>
      <c r="H19" s="115" t="s">
        <v>369</v>
      </c>
      <c r="I19" s="106" t="s">
        <v>399</v>
      </c>
      <c r="J19" s="111">
        <v>67948150.290000007</v>
      </c>
      <c r="K19" s="111">
        <v>16084959.720000001</v>
      </c>
      <c r="L19" s="111">
        <v>51863190.57</v>
      </c>
      <c r="M19" s="113">
        <v>0</v>
      </c>
      <c r="N19" s="113">
        <v>1</v>
      </c>
      <c r="O19" s="113"/>
      <c r="P19" s="113"/>
    </row>
    <row r="20" spans="1:16" ht="12.75" customHeight="1" x14ac:dyDescent="0.2">
      <c r="A20" s="104"/>
      <c r="B20" s="105" t="s">
        <v>400</v>
      </c>
      <c r="C20" s="115"/>
      <c r="D20" s="106"/>
      <c r="E20" s="105" t="s">
        <v>7</v>
      </c>
      <c r="F20" s="115" t="s">
        <v>397</v>
      </c>
      <c r="G20" s="115" t="s">
        <v>401</v>
      </c>
      <c r="H20" s="115" t="s">
        <v>369</v>
      </c>
      <c r="I20" s="106" t="s">
        <v>402</v>
      </c>
      <c r="J20" s="111">
        <v>60046787.390000001</v>
      </c>
      <c r="K20" s="111">
        <v>14304674.58</v>
      </c>
      <c r="L20" s="111">
        <v>45742112.810000002</v>
      </c>
      <c r="M20" s="113">
        <v>0</v>
      </c>
      <c r="N20" s="113">
        <v>1</v>
      </c>
      <c r="O20" s="113"/>
      <c r="P20" s="113"/>
    </row>
    <row r="21" spans="1:16" ht="53.25" customHeight="1" x14ac:dyDescent="0.2">
      <c r="A21" s="104"/>
      <c r="B21" s="105" t="s">
        <v>382</v>
      </c>
      <c r="C21" s="115"/>
      <c r="D21" s="106"/>
      <c r="E21" s="105" t="s">
        <v>7</v>
      </c>
      <c r="F21" s="115" t="s">
        <v>397</v>
      </c>
      <c r="G21" s="115" t="s">
        <v>401</v>
      </c>
      <c r="H21" s="115" t="s">
        <v>54</v>
      </c>
      <c r="I21" s="106" t="s">
        <v>403</v>
      </c>
      <c r="J21" s="111">
        <v>57699439.729999997</v>
      </c>
      <c r="K21" s="111">
        <v>13709620.48</v>
      </c>
      <c r="L21" s="111">
        <v>43989819.25</v>
      </c>
      <c r="M21" s="113">
        <v>0</v>
      </c>
      <c r="N21" s="113">
        <v>1</v>
      </c>
      <c r="O21" s="113"/>
      <c r="P21" s="113"/>
    </row>
    <row r="22" spans="1:16" ht="21.75" customHeight="1" x14ac:dyDescent="0.2">
      <c r="A22" s="104"/>
      <c r="B22" s="105" t="s">
        <v>384</v>
      </c>
      <c r="C22" s="115"/>
      <c r="D22" s="106"/>
      <c r="E22" s="105" t="s">
        <v>7</v>
      </c>
      <c r="F22" s="115" t="s">
        <v>397</v>
      </c>
      <c r="G22" s="115" t="s">
        <v>401</v>
      </c>
      <c r="H22" s="115" t="s">
        <v>87</v>
      </c>
      <c r="I22" s="106" t="s">
        <v>404</v>
      </c>
      <c r="J22" s="111">
        <v>57699439.729999997</v>
      </c>
      <c r="K22" s="111">
        <v>13709620.48</v>
      </c>
      <c r="L22" s="111">
        <v>43989819.25</v>
      </c>
      <c r="M22" s="113">
        <v>0</v>
      </c>
      <c r="N22" s="113">
        <v>1</v>
      </c>
      <c r="O22" s="113"/>
      <c r="P22" s="113"/>
    </row>
    <row r="23" spans="1:16" ht="21.75" customHeight="1" x14ac:dyDescent="0.2">
      <c r="A23" s="104"/>
      <c r="B23" s="105" t="s">
        <v>386</v>
      </c>
      <c r="C23" s="115"/>
      <c r="D23" s="106"/>
      <c r="E23" s="105" t="s">
        <v>7</v>
      </c>
      <c r="F23" s="115" t="s">
        <v>397</v>
      </c>
      <c r="G23" s="115" t="s">
        <v>401</v>
      </c>
      <c r="H23" s="115" t="s">
        <v>387</v>
      </c>
      <c r="I23" s="106" t="s">
        <v>405</v>
      </c>
      <c r="J23" s="111">
        <v>43604285.829999998</v>
      </c>
      <c r="K23" s="111">
        <v>10203961.48</v>
      </c>
      <c r="L23" s="111">
        <v>33400324.350000001</v>
      </c>
      <c r="M23" s="113">
        <v>0</v>
      </c>
      <c r="N23" s="113" t="s">
        <v>369</v>
      </c>
      <c r="O23" s="113"/>
      <c r="P23" s="113"/>
    </row>
    <row r="24" spans="1:16" ht="32.25" customHeight="1" x14ac:dyDescent="0.2">
      <c r="A24" s="104"/>
      <c r="B24" s="105" t="s">
        <v>390</v>
      </c>
      <c r="C24" s="115"/>
      <c r="D24" s="106"/>
      <c r="E24" s="105" t="s">
        <v>7</v>
      </c>
      <c r="F24" s="115" t="s">
        <v>397</v>
      </c>
      <c r="G24" s="115" t="s">
        <v>401</v>
      </c>
      <c r="H24" s="115" t="s">
        <v>391</v>
      </c>
      <c r="I24" s="106" t="s">
        <v>406</v>
      </c>
      <c r="J24" s="111">
        <v>2023920.76</v>
      </c>
      <c r="K24" s="111">
        <v>442059</v>
      </c>
      <c r="L24" s="111">
        <v>1581861.76</v>
      </c>
      <c r="M24" s="113">
        <v>0</v>
      </c>
      <c r="N24" s="113" t="s">
        <v>369</v>
      </c>
      <c r="O24" s="113"/>
      <c r="P24" s="113"/>
    </row>
    <row r="25" spans="1:16" ht="32.25" customHeight="1" x14ac:dyDescent="0.2">
      <c r="A25" s="104"/>
      <c r="B25" s="105" t="s">
        <v>393</v>
      </c>
      <c r="C25" s="115"/>
      <c r="D25" s="106"/>
      <c r="E25" s="105" t="s">
        <v>7</v>
      </c>
      <c r="F25" s="115" t="s">
        <v>397</v>
      </c>
      <c r="G25" s="115" t="s">
        <v>401</v>
      </c>
      <c r="H25" s="115" t="s">
        <v>394</v>
      </c>
      <c r="I25" s="106" t="s">
        <v>407</v>
      </c>
      <c r="J25" s="111">
        <v>12071233.140000001</v>
      </c>
      <c r="K25" s="111">
        <v>3063600</v>
      </c>
      <c r="L25" s="111">
        <v>9007633.1400000006</v>
      </c>
      <c r="M25" s="113">
        <v>0</v>
      </c>
      <c r="N25" s="113" t="s">
        <v>369</v>
      </c>
      <c r="O25" s="113"/>
      <c r="P25" s="113"/>
    </row>
    <row r="26" spans="1:16" ht="21.75" customHeight="1" x14ac:dyDescent="0.2">
      <c r="A26" s="104"/>
      <c r="B26" s="105" t="s">
        <v>408</v>
      </c>
      <c r="C26" s="115"/>
      <c r="D26" s="106"/>
      <c r="E26" s="105" t="s">
        <v>7</v>
      </c>
      <c r="F26" s="115" t="s">
        <v>397</v>
      </c>
      <c r="G26" s="115" t="s">
        <v>401</v>
      </c>
      <c r="H26" s="115" t="s">
        <v>409</v>
      </c>
      <c r="I26" s="106" t="s">
        <v>410</v>
      </c>
      <c r="J26" s="111">
        <v>2308019.17</v>
      </c>
      <c r="K26" s="111">
        <v>560676.1</v>
      </c>
      <c r="L26" s="111">
        <v>1747343.07</v>
      </c>
      <c r="M26" s="113">
        <v>0</v>
      </c>
      <c r="N26" s="113">
        <v>1</v>
      </c>
      <c r="O26" s="113"/>
      <c r="P26" s="113"/>
    </row>
    <row r="27" spans="1:16" ht="21.75" customHeight="1" x14ac:dyDescent="0.2">
      <c r="A27" s="104"/>
      <c r="B27" s="105" t="s">
        <v>411</v>
      </c>
      <c r="C27" s="115"/>
      <c r="D27" s="106"/>
      <c r="E27" s="105" t="s">
        <v>7</v>
      </c>
      <c r="F27" s="115" t="s">
        <v>397</v>
      </c>
      <c r="G27" s="115" t="s">
        <v>401</v>
      </c>
      <c r="H27" s="115" t="s">
        <v>88</v>
      </c>
      <c r="I27" s="106" t="s">
        <v>412</v>
      </c>
      <c r="J27" s="111">
        <v>2308019.17</v>
      </c>
      <c r="K27" s="111">
        <v>560676.1</v>
      </c>
      <c r="L27" s="111">
        <v>1747343.07</v>
      </c>
      <c r="M27" s="113">
        <v>0</v>
      </c>
      <c r="N27" s="113">
        <v>1</v>
      </c>
      <c r="O27" s="113"/>
      <c r="P27" s="113"/>
    </row>
    <row r="28" spans="1:16" ht="12.75" customHeight="1" x14ac:dyDescent="0.2">
      <c r="A28" s="104"/>
      <c r="B28" s="105" t="s">
        <v>413</v>
      </c>
      <c r="C28" s="115"/>
      <c r="D28" s="106"/>
      <c r="E28" s="105" t="s">
        <v>7</v>
      </c>
      <c r="F28" s="115" t="s">
        <v>397</v>
      </c>
      <c r="G28" s="115" t="s">
        <v>401</v>
      </c>
      <c r="H28" s="115" t="s">
        <v>414</v>
      </c>
      <c r="I28" s="106" t="s">
        <v>415</v>
      </c>
      <c r="J28" s="111">
        <v>2308019.17</v>
      </c>
      <c r="K28" s="111">
        <v>560676.1</v>
      </c>
      <c r="L28" s="111">
        <v>1747343.07</v>
      </c>
      <c r="M28" s="113">
        <v>0</v>
      </c>
      <c r="N28" s="113" t="s">
        <v>369</v>
      </c>
      <c r="O28" s="113"/>
      <c r="P28" s="113"/>
    </row>
    <row r="29" spans="1:16" ht="12.75" customHeight="1" x14ac:dyDescent="0.2">
      <c r="A29" s="104"/>
      <c r="B29" s="105" t="s">
        <v>416</v>
      </c>
      <c r="C29" s="115"/>
      <c r="D29" s="106"/>
      <c r="E29" s="105" t="s">
        <v>7</v>
      </c>
      <c r="F29" s="115" t="s">
        <v>397</v>
      </c>
      <c r="G29" s="115" t="s">
        <v>401</v>
      </c>
      <c r="H29" s="115" t="s">
        <v>417</v>
      </c>
      <c r="I29" s="106" t="s">
        <v>418</v>
      </c>
      <c r="J29" s="111">
        <v>39328.49</v>
      </c>
      <c r="K29" s="111">
        <v>34378</v>
      </c>
      <c r="L29" s="111">
        <v>4950.49</v>
      </c>
      <c r="M29" s="113">
        <v>0</v>
      </c>
      <c r="N29" s="113">
        <v>1</v>
      </c>
      <c r="O29" s="113"/>
      <c r="P29" s="113"/>
    </row>
    <row r="30" spans="1:16" ht="12.75" customHeight="1" x14ac:dyDescent="0.2">
      <c r="A30" s="104"/>
      <c r="B30" s="105" t="s">
        <v>419</v>
      </c>
      <c r="C30" s="115"/>
      <c r="D30" s="106"/>
      <c r="E30" s="105" t="s">
        <v>7</v>
      </c>
      <c r="F30" s="115" t="s">
        <v>397</v>
      </c>
      <c r="G30" s="115" t="s">
        <v>401</v>
      </c>
      <c r="H30" s="115" t="s">
        <v>420</v>
      </c>
      <c r="I30" s="106" t="s">
        <v>421</v>
      </c>
      <c r="J30" s="111">
        <v>39328.49</v>
      </c>
      <c r="K30" s="111">
        <v>34378</v>
      </c>
      <c r="L30" s="111">
        <v>4950.49</v>
      </c>
      <c r="M30" s="113">
        <v>0</v>
      </c>
      <c r="N30" s="113">
        <v>1</v>
      </c>
      <c r="O30" s="113"/>
      <c r="P30" s="113"/>
    </row>
    <row r="31" spans="1:16" ht="12.75" customHeight="1" x14ac:dyDescent="0.2">
      <c r="A31" s="104"/>
      <c r="B31" s="105" t="s">
        <v>422</v>
      </c>
      <c r="C31" s="115"/>
      <c r="D31" s="106"/>
      <c r="E31" s="105" t="s">
        <v>7</v>
      </c>
      <c r="F31" s="115" t="s">
        <v>397</v>
      </c>
      <c r="G31" s="115" t="s">
        <v>401</v>
      </c>
      <c r="H31" s="115" t="s">
        <v>423</v>
      </c>
      <c r="I31" s="106" t="s">
        <v>424</v>
      </c>
      <c r="J31" s="111">
        <v>39328.49</v>
      </c>
      <c r="K31" s="111">
        <v>34378</v>
      </c>
      <c r="L31" s="111">
        <v>4950.49</v>
      </c>
      <c r="M31" s="113">
        <v>0</v>
      </c>
      <c r="N31" s="113" t="s">
        <v>369</v>
      </c>
      <c r="O31" s="113"/>
      <c r="P31" s="113"/>
    </row>
    <row r="32" spans="1:16" ht="74.25" customHeight="1" x14ac:dyDescent="0.2">
      <c r="A32" s="104"/>
      <c r="B32" s="105" t="s">
        <v>425</v>
      </c>
      <c r="C32" s="115"/>
      <c r="D32" s="106"/>
      <c r="E32" s="105" t="s">
        <v>7</v>
      </c>
      <c r="F32" s="115" t="s">
        <v>397</v>
      </c>
      <c r="G32" s="115" t="s">
        <v>426</v>
      </c>
      <c r="H32" s="115" t="s">
        <v>369</v>
      </c>
      <c r="I32" s="106" t="s">
        <v>427</v>
      </c>
      <c r="J32" s="111">
        <v>7901362.9000000004</v>
      </c>
      <c r="K32" s="111">
        <v>1780285.14</v>
      </c>
      <c r="L32" s="111">
        <v>6121077.7599999998</v>
      </c>
      <c r="M32" s="113">
        <v>0</v>
      </c>
      <c r="N32" s="113">
        <v>1</v>
      </c>
      <c r="O32" s="113"/>
      <c r="P32" s="113"/>
    </row>
    <row r="33" spans="1:16" ht="53.25" customHeight="1" x14ac:dyDescent="0.2">
      <c r="A33" s="104"/>
      <c r="B33" s="105" t="s">
        <v>382</v>
      </c>
      <c r="C33" s="115"/>
      <c r="D33" s="106"/>
      <c r="E33" s="105" t="s">
        <v>7</v>
      </c>
      <c r="F33" s="115" t="s">
        <v>397</v>
      </c>
      <c r="G33" s="115" t="s">
        <v>426</v>
      </c>
      <c r="H33" s="115" t="s">
        <v>54</v>
      </c>
      <c r="I33" s="106" t="s">
        <v>428</v>
      </c>
      <c r="J33" s="111">
        <v>7901362.9000000004</v>
      </c>
      <c r="K33" s="111">
        <v>1780285.14</v>
      </c>
      <c r="L33" s="111">
        <v>6121077.7599999998</v>
      </c>
      <c r="M33" s="113">
        <v>0</v>
      </c>
      <c r="N33" s="113">
        <v>1</v>
      </c>
      <c r="O33" s="113"/>
      <c r="P33" s="113"/>
    </row>
    <row r="34" spans="1:16" ht="21.75" customHeight="1" x14ac:dyDescent="0.2">
      <c r="A34" s="104"/>
      <c r="B34" s="105" t="s">
        <v>384</v>
      </c>
      <c r="C34" s="115"/>
      <c r="D34" s="106"/>
      <c r="E34" s="105" t="s">
        <v>7</v>
      </c>
      <c r="F34" s="115" t="s">
        <v>397</v>
      </c>
      <c r="G34" s="115" t="s">
        <v>426</v>
      </c>
      <c r="H34" s="115" t="s">
        <v>87</v>
      </c>
      <c r="I34" s="106" t="s">
        <v>429</v>
      </c>
      <c r="J34" s="111">
        <v>7901362.9000000004</v>
      </c>
      <c r="K34" s="111">
        <v>1780285.14</v>
      </c>
      <c r="L34" s="111">
        <v>6121077.7599999998</v>
      </c>
      <c r="M34" s="113">
        <v>0</v>
      </c>
      <c r="N34" s="113">
        <v>1</v>
      </c>
      <c r="O34" s="113"/>
      <c r="P34" s="113"/>
    </row>
    <row r="35" spans="1:16" ht="21.75" customHeight="1" x14ac:dyDescent="0.2">
      <c r="A35" s="104"/>
      <c r="B35" s="105" t="s">
        <v>386</v>
      </c>
      <c r="C35" s="115"/>
      <c r="D35" s="106"/>
      <c r="E35" s="105" t="s">
        <v>7</v>
      </c>
      <c r="F35" s="115" t="s">
        <v>397</v>
      </c>
      <c r="G35" s="115" t="s">
        <v>426</v>
      </c>
      <c r="H35" s="115" t="s">
        <v>387</v>
      </c>
      <c r="I35" s="106" t="s">
        <v>430</v>
      </c>
      <c r="J35" s="111">
        <v>6331559.75</v>
      </c>
      <c r="K35" s="111">
        <v>1389778.14</v>
      </c>
      <c r="L35" s="111">
        <v>4941781.6100000003</v>
      </c>
      <c r="M35" s="113">
        <v>0</v>
      </c>
      <c r="N35" s="113" t="s">
        <v>369</v>
      </c>
      <c r="O35" s="113"/>
      <c r="P35" s="113"/>
    </row>
    <row r="36" spans="1:16" ht="32.25" customHeight="1" x14ac:dyDescent="0.2">
      <c r="A36" s="104"/>
      <c r="B36" s="105" t="s">
        <v>393</v>
      </c>
      <c r="C36" s="115"/>
      <c r="D36" s="106"/>
      <c r="E36" s="105" t="s">
        <v>7</v>
      </c>
      <c r="F36" s="115" t="s">
        <v>397</v>
      </c>
      <c r="G36" s="115" t="s">
        <v>426</v>
      </c>
      <c r="H36" s="115" t="s">
        <v>394</v>
      </c>
      <c r="I36" s="106" t="s">
        <v>431</v>
      </c>
      <c r="J36" s="111">
        <v>1569803.15</v>
      </c>
      <c r="K36" s="111">
        <v>390507</v>
      </c>
      <c r="L36" s="111">
        <v>1179296.1499999999</v>
      </c>
      <c r="M36" s="113">
        <v>0</v>
      </c>
      <c r="N36" s="113" t="s">
        <v>369</v>
      </c>
      <c r="O36" s="113"/>
      <c r="P36" s="113"/>
    </row>
    <row r="37" spans="1:16" ht="12.75" customHeight="1" x14ac:dyDescent="0.2">
      <c r="A37" s="104"/>
      <c r="B37" s="105" t="s">
        <v>1093</v>
      </c>
      <c r="C37" s="115"/>
      <c r="D37" s="106"/>
      <c r="E37" s="105" t="s">
        <v>7</v>
      </c>
      <c r="F37" s="115" t="s">
        <v>1094</v>
      </c>
      <c r="G37" s="115" t="s">
        <v>369</v>
      </c>
      <c r="H37" s="115" t="s">
        <v>369</v>
      </c>
      <c r="I37" s="106" t="s">
        <v>1095</v>
      </c>
      <c r="J37" s="111">
        <v>983810</v>
      </c>
      <c r="K37" s="111" t="s">
        <v>389</v>
      </c>
      <c r="L37" s="111">
        <v>983810</v>
      </c>
      <c r="M37" s="113">
        <v>0</v>
      </c>
      <c r="N37" s="113">
        <v>1</v>
      </c>
      <c r="O37" s="113"/>
      <c r="P37" s="113"/>
    </row>
    <row r="38" spans="1:16" ht="12.75" customHeight="1" x14ac:dyDescent="0.2">
      <c r="A38" s="104"/>
      <c r="B38" s="105" t="s">
        <v>376</v>
      </c>
      <c r="C38" s="115"/>
      <c r="D38" s="106"/>
      <c r="E38" s="105" t="s">
        <v>7</v>
      </c>
      <c r="F38" s="115" t="s">
        <v>1094</v>
      </c>
      <c r="G38" s="115" t="s">
        <v>377</v>
      </c>
      <c r="H38" s="115" t="s">
        <v>369</v>
      </c>
      <c r="I38" s="106" t="s">
        <v>1096</v>
      </c>
      <c r="J38" s="111">
        <v>983810</v>
      </c>
      <c r="K38" s="111" t="s">
        <v>389</v>
      </c>
      <c r="L38" s="111">
        <v>983810</v>
      </c>
      <c r="M38" s="113">
        <v>0</v>
      </c>
      <c r="N38" s="113">
        <v>1</v>
      </c>
      <c r="O38" s="113"/>
      <c r="P38" s="113"/>
    </row>
    <row r="39" spans="1:16" ht="21.75" customHeight="1" x14ac:dyDescent="0.2">
      <c r="A39" s="104"/>
      <c r="B39" s="105" t="s">
        <v>1097</v>
      </c>
      <c r="C39" s="115"/>
      <c r="D39" s="106"/>
      <c r="E39" s="105" t="s">
        <v>7</v>
      </c>
      <c r="F39" s="115" t="s">
        <v>1094</v>
      </c>
      <c r="G39" s="115" t="s">
        <v>1098</v>
      </c>
      <c r="H39" s="115" t="s">
        <v>369</v>
      </c>
      <c r="I39" s="106" t="s">
        <v>1099</v>
      </c>
      <c r="J39" s="111">
        <v>983810</v>
      </c>
      <c r="K39" s="111" t="s">
        <v>389</v>
      </c>
      <c r="L39" s="111">
        <v>983810</v>
      </c>
      <c r="M39" s="113">
        <v>0</v>
      </c>
      <c r="N39" s="113">
        <v>1</v>
      </c>
      <c r="O39" s="113"/>
      <c r="P39" s="113"/>
    </row>
    <row r="40" spans="1:16" ht="12.75" customHeight="1" x14ac:dyDescent="0.2">
      <c r="A40" s="104"/>
      <c r="B40" s="105" t="s">
        <v>416</v>
      </c>
      <c r="C40" s="115"/>
      <c r="D40" s="106"/>
      <c r="E40" s="105" t="s">
        <v>7</v>
      </c>
      <c r="F40" s="115" t="s">
        <v>1094</v>
      </c>
      <c r="G40" s="115" t="s">
        <v>1098</v>
      </c>
      <c r="H40" s="115" t="s">
        <v>417</v>
      </c>
      <c r="I40" s="106" t="s">
        <v>1100</v>
      </c>
      <c r="J40" s="111">
        <v>983810</v>
      </c>
      <c r="K40" s="111" t="s">
        <v>389</v>
      </c>
      <c r="L40" s="111">
        <v>983810</v>
      </c>
      <c r="M40" s="113">
        <v>0</v>
      </c>
      <c r="N40" s="113">
        <v>1</v>
      </c>
      <c r="O40" s="113"/>
      <c r="P40" s="113"/>
    </row>
    <row r="41" spans="1:16" ht="12.75" customHeight="1" x14ac:dyDescent="0.2">
      <c r="A41" s="104"/>
      <c r="B41" s="105" t="s">
        <v>1101</v>
      </c>
      <c r="C41" s="115"/>
      <c r="D41" s="106"/>
      <c r="E41" s="105" t="s">
        <v>7</v>
      </c>
      <c r="F41" s="115" t="s">
        <v>1094</v>
      </c>
      <c r="G41" s="115" t="s">
        <v>1098</v>
      </c>
      <c r="H41" s="115" t="s">
        <v>1102</v>
      </c>
      <c r="I41" s="106" t="s">
        <v>1103</v>
      </c>
      <c r="J41" s="111">
        <v>983810</v>
      </c>
      <c r="K41" s="111" t="s">
        <v>389</v>
      </c>
      <c r="L41" s="111">
        <v>983810</v>
      </c>
      <c r="M41" s="113">
        <v>0</v>
      </c>
      <c r="N41" s="113" t="s">
        <v>369</v>
      </c>
      <c r="O41" s="113"/>
      <c r="P41" s="113"/>
    </row>
    <row r="42" spans="1:16" ht="12.75" customHeight="1" x14ac:dyDescent="0.2">
      <c r="A42" s="104"/>
      <c r="B42" s="105" t="s">
        <v>434</v>
      </c>
      <c r="C42" s="115"/>
      <c r="D42" s="106"/>
      <c r="E42" s="105" t="s">
        <v>7</v>
      </c>
      <c r="F42" s="115" t="s">
        <v>435</v>
      </c>
      <c r="G42" s="115" t="s">
        <v>369</v>
      </c>
      <c r="H42" s="115" t="s">
        <v>369</v>
      </c>
      <c r="I42" s="106" t="s">
        <v>436</v>
      </c>
      <c r="J42" s="111">
        <v>40000</v>
      </c>
      <c r="K42" s="111" t="s">
        <v>389</v>
      </c>
      <c r="L42" s="111">
        <v>40000</v>
      </c>
      <c r="M42" s="113">
        <v>0</v>
      </c>
      <c r="N42" s="113">
        <v>1</v>
      </c>
      <c r="O42" s="113"/>
      <c r="P42" s="113"/>
    </row>
    <row r="43" spans="1:16" ht="12.75" customHeight="1" x14ac:dyDescent="0.2">
      <c r="A43" s="104"/>
      <c r="B43" s="105" t="s">
        <v>376</v>
      </c>
      <c r="C43" s="115"/>
      <c r="D43" s="106"/>
      <c r="E43" s="105" t="s">
        <v>7</v>
      </c>
      <c r="F43" s="115" t="s">
        <v>435</v>
      </c>
      <c r="G43" s="115" t="s">
        <v>377</v>
      </c>
      <c r="H43" s="115" t="s">
        <v>369</v>
      </c>
      <c r="I43" s="106" t="s">
        <v>437</v>
      </c>
      <c r="J43" s="111">
        <v>40000</v>
      </c>
      <c r="K43" s="111" t="s">
        <v>389</v>
      </c>
      <c r="L43" s="111">
        <v>40000</v>
      </c>
      <c r="M43" s="113">
        <v>0</v>
      </c>
      <c r="N43" s="113">
        <v>1</v>
      </c>
      <c r="O43" s="113"/>
      <c r="P43" s="113"/>
    </row>
    <row r="44" spans="1:16" ht="12.75" customHeight="1" x14ac:dyDescent="0.2">
      <c r="A44" s="104"/>
      <c r="B44" s="105" t="s">
        <v>438</v>
      </c>
      <c r="C44" s="115"/>
      <c r="D44" s="106"/>
      <c r="E44" s="105" t="s">
        <v>7</v>
      </c>
      <c r="F44" s="115" t="s">
        <v>435</v>
      </c>
      <c r="G44" s="115" t="s">
        <v>439</v>
      </c>
      <c r="H44" s="115" t="s">
        <v>369</v>
      </c>
      <c r="I44" s="106" t="s">
        <v>440</v>
      </c>
      <c r="J44" s="111">
        <v>40000</v>
      </c>
      <c r="K44" s="111" t="s">
        <v>389</v>
      </c>
      <c r="L44" s="111">
        <v>40000</v>
      </c>
      <c r="M44" s="113">
        <v>0</v>
      </c>
      <c r="N44" s="113">
        <v>1</v>
      </c>
      <c r="O44" s="113"/>
      <c r="P44" s="113"/>
    </row>
    <row r="45" spans="1:16" ht="12.75" customHeight="1" x14ac:dyDescent="0.2">
      <c r="A45" s="104"/>
      <c r="B45" s="105" t="s">
        <v>416</v>
      </c>
      <c r="C45" s="115"/>
      <c r="D45" s="106"/>
      <c r="E45" s="105" t="s">
        <v>7</v>
      </c>
      <c r="F45" s="115" t="s">
        <v>435</v>
      </c>
      <c r="G45" s="115" t="s">
        <v>439</v>
      </c>
      <c r="H45" s="115" t="s">
        <v>417</v>
      </c>
      <c r="I45" s="106" t="s">
        <v>441</v>
      </c>
      <c r="J45" s="111">
        <v>40000</v>
      </c>
      <c r="K45" s="111" t="s">
        <v>389</v>
      </c>
      <c r="L45" s="111">
        <v>40000</v>
      </c>
      <c r="M45" s="113">
        <v>0</v>
      </c>
      <c r="N45" s="113">
        <v>1</v>
      </c>
      <c r="O45" s="113"/>
      <c r="P45" s="113"/>
    </row>
    <row r="46" spans="1:16" ht="12.75" customHeight="1" x14ac:dyDescent="0.2">
      <c r="A46" s="104"/>
      <c r="B46" s="105" t="s">
        <v>442</v>
      </c>
      <c r="C46" s="115"/>
      <c r="D46" s="106"/>
      <c r="E46" s="105" t="s">
        <v>7</v>
      </c>
      <c r="F46" s="115" t="s">
        <v>435</v>
      </c>
      <c r="G46" s="115" t="s">
        <v>439</v>
      </c>
      <c r="H46" s="115" t="s">
        <v>443</v>
      </c>
      <c r="I46" s="106" t="s">
        <v>444</v>
      </c>
      <c r="J46" s="111">
        <v>40000</v>
      </c>
      <c r="K46" s="111" t="s">
        <v>389</v>
      </c>
      <c r="L46" s="111">
        <v>40000</v>
      </c>
      <c r="M46" s="113">
        <v>0</v>
      </c>
      <c r="N46" s="113" t="s">
        <v>369</v>
      </c>
      <c r="O46" s="113"/>
      <c r="P46" s="113"/>
    </row>
    <row r="47" spans="1:16" ht="12.75" customHeight="1" x14ac:dyDescent="0.2">
      <c r="A47" s="104"/>
      <c r="B47" s="105" t="s">
        <v>445</v>
      </c>
      <c r="C47" s="115"/>
      <c r="D47" s="106"/>
      <c r="E47" s="105" t="s">
        <v>7</v>
      </c>
      <c r="F47" s="115" t="s">
        <v>446</v>
      </c>
      <c r="G47" s="115" t="s">
        <v>369</v>
      </c>
      <c r="H47" s="115" t="s">
        <v>369</v>
      </c>
      <c r="I47" s="106" t="s">
        <v>447</v>
      </c>
      <c r="J47" s="111">
        <v>85813499.25</v>
      </c>
      <c r="K47" s="111">
        <v>14437483.970000001</v>
      </c>
      <c r="L47" s="111">
        <v>71376015.280000001</v>
      </c>
      <c r="M47" s="113">
        <v>0</v>
      </c>
      <c r="N47" s="113">
        <v>1</v>
      </c>
      <c r="O47" s="113"/>
      <c r="P47" s="113"/>
    </row>
    <row r="48" spans="1:16" ht="53.25" customHeight="1" x14ac:dyDescent="0.2">
      <c r="A48" s="104"/>
      <c r="B48" s="105" t="s">
        <v>448</v>
      </c>
      <c r="C48" s="115"/>
      <c r="D48" s="106"/>
      <c r="E48" s="105" t="s">
        <v>7</v>
      </c>
      <c r="F48" s="115" t="s">
        <v>446</v>
      </c>
      <c r="G48" s="115" t="s">
        <v>449</v>
      </c>
      <c r="H48" s="115" t="s">
        <v>369</v>
      </c>
      <c r="I48" s="106" t="s">
        <v>450</v>
      </c>
      <c r="J48" s="111">
        <v>800</v>
      </c>
      <c r="K48" s="111" t="s">
        <v>389</v>
      </c>
      <c r="L48" s="111">
        <v>800</v>
      </c>
      <c r="M48" s="113">
        <v>0</v>
      </c>
      <c r="N48" s="113">
        <v>1</v>
      </c>
      <c r="O48" s="113"/>
      <c r="P48" s="113"/>
    </row>
    <row r="49" spans="1:16" ht="12.75" customHeight="1" x14ac:dyDescent="0.2">
      <c r="A49" s="104"/>
      <c r="B49" s="105" t="s">
        <v>451</v>
      </c>
      <c r="C49" s="115"/>
      <c r="D49" s="106"/>
      <c r="E49" s="105" t="s">
        <v>7</v>
      </c>
      <c r="F49" s="115" t="s">
        <v>446</v>
      </c>
      <c r="G49" s="115" t="s">
        <v>452</v>
      </c>
      <c r="H49" s="115" t="s">
        <v>369</v>
      </c>
      <c r="I49" s="106" t="s">
        <v>453</v>
      </c>
      <c r="J49" s="111">
        <v>800</v>
      </c>
      <c r="K49" s="111" t="s">
        <v>389</v>
      </c>
      <c r="L49" s="111">
        <v>800</v>
      </c>
      <c r="M49" s="113">
        <v>0</v>
      </c>
      <c r="N49" s="113">
        <v>1</v>
      </c>
      <c r="O49" s="113"/>
      <c r="P49" s="113"/>
    </row>
    <row r="50" spans="1:16" ht="21.75" customHeight="1" x14ac:dyDescent="0.2">
      <c r="A50" s="104"/>
      <c r="B50" s="105" t="s">
        <v>408</v>
      </c>
      <c r="C50" s="115"/>
      <c r="D50" s="106"/>
      <c r="E50" s="105" t="s">
        <v>7</v>
      </c>
      <c r="F50" s="115" t="s">
        <v>446</v>
      </c>
      <c r="G50" s="115" t="s">
        <v>452</v>
      </c>
      <c r="H50" s="115" t="s">
        <v>409</v>
      </c>
      <c r="I50" s="106" t="s">
        <v>454</v>
      </c>
      <c r="J50" s="111">
        <v>800</v>
      </c>
      <c r="K50" s="111" t="s">
        <v>389</v>
      </c>
      <c r="L50" s="111">
        <v>800</v>
      </c>
      <c r="M50" s="113">
        <v>0</v>
      </c>
      <c r="N50" s="113">
        <v>1</v>
      </c>
      <c r="O50" s="113"/>
      <c r="P50" s="113"/>
    </row>
    <row r="51" spans="1:16" ht="21.75" customHeight="1" x14ac:dyDescent="0.2">
      <c r="A51" s="104"/>
      <c r="B51" s="105" t="s">
        <v>411</v>
      </c>
      <c r="C51" s="115"/>
      <c r="D51" s="106"/>
      <c r="E51" s="105" t="s">
        <v>7</v>
      </c>
      <c r="F51" s="115" t="s">
        <v>446</v>
      </c>
      <c r="G51" s="115" t="s">
        <v>452</v>
      </c>
      <c r="H51" s="115" t="s">
        <v>88</v>
      </c>
      <c r="I51" s="106" t="s">
        <v>455</v>
      </c>
      <c r="J51" s="111">
        <v>800</v>
      </c>
      <c r="K51" s="111" t="s">
        <v>389</v>
      </c>
      <c r="L51" s="111">
        <v>800</v>
      </c>
      <c r="M51" s="113">
        <v>0</v>
      </c>
      <c r="N51" s="113">
        <v>1</v>
      </c>
      <c r="O51" s="113"/>
      <c r="P51" s="113"/>
    </row>
    <row r="52" spans="1:16" ht="12.75" customHeight="1" x14ac:dyDescent="0.2">
      <c r="A52" s="104"/>
      <c r="B52" s="105" t="s">
        <v>413</v>
      </c>
      <c r="C52" s="115"/>
      <c r="D52" s="106"/>
      <c r="E52" s="105" t="s">
        <v>7</v>
      </c>
      <c r="F52" s="115" t="s">
        <v>446</v>
      </c>
      <c r="G52" s="115" t="s">
        <v>452</v>
      </c>
      <c r="H52" s="115" t="s">
        <v>414</v>
      </c>
      <c r="I52" s="106" t="s">
        <v>456</v>
      </c>
      <c r="J52" s="111">
        <v>800</v>
      </c>
      <c r="K52" s="111" t="s">
        <v>389</v>
      </c>
      <c r="L52" s="111">
        <v>800</v>
      </c>
      <c r="M52" s="113">
        <v>0</v>
      </c>
      <c r="N52" s="113" t="s">
        <v>369</v>
      </c>
      <c r="O52" s="113"/>
      <c r="P52" s="113"/>
    </row>
    <row r="53" spans="1:16" ht="12.75" customHeight="1" x14ac:dyDescent="0.2">
      <c r="A53" s="104"/>
      <c r="B53" s="105" t="s">
        <v>376</v>
      </c>
      <c r="C53" s="115"/>
      <c r="D53" s="106"/>
      <c r="E53" s="105" t="s">
        <v>7</v>
      </c>
      <c r="F53" s="115" t="s">
        <v>446</v>
      </c>
      <c r="G53" s="115" t="s">
        <v>377</v>
      </c>
      <c r="H53" s="115" t="s">
        <v>369</v>
      </c>
      <c r="I53" s="106" t="s">
        <v>457</v>
      </c>
      <c r="J53" s="111">
        <v>85812699.25</v>
      </c>
      <c r="K53" s="111">
        <v>14437483.970000001</v>
      </c>
      <c r="L53" s="111">
        <v>71375215.280000001</v>
      </c>
      <c r="M53" s="113">
        <v>0</v>
      </c>
      <c r="N53" s="113">
        <v>1</v>
      </c>
      <c r="O53" s="113"/>
      <c r="P53" s="113"/>
    </row>
    <row r="54" spans="1:16" ht="21.75" customHeight="1" x14ac:dyDescent="0.2">
      <c r="A54" s="104"/>
      <c r="B54" s="105" t="s">
        <v>458</v>
      </c>
      <c r="C54" s="115"/>
      <c r="D54" s="106"/>
      <c r="E54" s="105" t="s">
        <v>7</v>
      </c>
      <c r="F54" s="115" t="s">
        <v>446</v>
      </c>
      <c r="G54" s="115" t="s">
        <v>459</v>
      </c>
      <c r="H54" s="115" t="s">
        <v>369</v>
      </c>
      <c r="I54" s="106" t="s">
        <v>460</v>
      </c>
      <c r="J54" s="111">
        <v>54166298.020000003</v>
      </c>
      <c r="K54" s="111">
        <v>13457067.039999999</v>
      </c>
      <c r="L54" s="111">
        <v>40709230.979999997</v>
      </c>
      <c r="M54" s="113">
        <v>0</v>
      </c>
      <c r="N54" s="113">
        <v>1</v>
      </c>
      <c r="O54" s="113"/>
      <c r="P54" s="113"/>
    </row>
    <row r="55" spans="1:16" ht="53.25" customHeight="1" x14ac:dyDescent="0.2">
      <c r="A55" s="104"/>
      <c r="B55" s="105" t="s">
        <v>382</v>
      </c>
      <c r="C55" s="115"/>
      <c r="D55" s="106"/>
      <c r="E55" s="105" t="s">
        <v>7</v>
      </c>
      <c r="F55" s="115" t="s">
        <v>446</v>
      </c>
      <c r="G55" s="115" t="s">
        <v>459</v>
      </c>
      <c r="H55" s="115" t="s">
        <v>54</v>
      </c>
      <c r="I55" s="106" t="s">
        <v>461</v>
      </c>
      <c r="J55" s="111">
        <v>38148727.659999996</v>
      </c>
      <c r="K55" s="111">
        <v>9002046.5500000007</v>
      </c>
      <c r="L55" s="111">
        <v>29146681.109999999</v>
      </c>
      <c r="M55" s="113">
        <v>0</v>
      </c>
      <c r="N55" s="113">
        <v>1</v>
      </c>
      <c r="O55" s="113"/>
      <c r="P55" s="113"/>
    </row>
    <row r="56" spans="1:16" ht="12.75" customHeight="1" x14ac:dyDescent="0.2">
      <c r="A56" s="104"/>
      <c r="B56" s="105" t="s">
        <v>462</v>
      </c>
      <c r="C56" s="115"/>
      <c r="D56" s="106"/>
      <c r="E56" s="105" t="s">
        <v>7</v>
      </c>
      <c r="F56" s="115" t="s">
        <v>446</v>
      </c>
      <c r="G56" s="115" t="s">
        <v>459</v>
      </c>
      <c r="H56" s="115" t="s">
        <v>90</v>
      </c>
      <c r="I56" s="106" t="s">
        <v>463</v>
      </c>
      <c r="J56" s="111">
        <v>38148727.659999996</v>
      </c>
      <c r="K56" s="111">
        <v>9002046.5500000007</v>
      </c>
      <c r="L56" s="111">
        <v>29146681.109999999</v>
      </c>
      <c r="M56" s="113">
        <v>0</v>
      </c>
      <c r="N56" s="113">
        <v>1</v>
      </c>
      <c r="O56" s="113"/>
      <c r="P56" s="113"/>
    </row>
    <row r="57" spans="1:16" ht="12.75" customHeight="1" x14ac:dyDescent="0.2">
      <c r="A57" s="104"/>
      <c r="B57" s="105" t="s">
        <v>464</v>
      </c>
      <c r="C57" s="115"/>
      <c r="D57" s="106"/>
      <c r="E57" s="105" t="s">
        <v>7</v>
      </c>
      <c r="F57" s="115" t="s">
        <v>446</v>
      </c>
      <c r="G57" s="115" t="s">
        <v>459</v>
      </c>
      <c r="H57" s="115" t="s">
        <v>465</v>
      </c>
      <c r="I57" s="106" t="s">
        <v>466</v>
      </c>
      <c r="J57" s="111">
        <v>27698797.890000001</v>
      </c>
      <c r="K57" s="111">
        <v>6778245.8600000003</v>
      </c>
      <c r="L57" s="111">
        <v>20920552.030000001</v>
      </c>
      <c r="M57" s="113">
        <v>0</v>
      </c>
      <c r="N57" s="113" t="s">
        <v>369</v>
      </c>
      <c r="O57" s="113"/>
      <c r="P57" s="113"/>
    </row>
    <row r="58" spans="1:16" ht="21.75" customHeight="1" x14ac:dyDescent="0.2">
      <c r="A58" s="104"/>
      <c r="B58" s="105" t="s">
        <v>467</v>
      </c>
      <c r="C58" s="115"/>
      <c r="D58" s="106"/>
      <c r="E58" s="105" t="s">
        <v>7</v>
      </c>
      <c r="F58" s="115" t="s">
        <v>446</v>
      </c>
      <c r="G58" s="115" t="s">
        <v>459</v>
      </c>
      <c r="H58" s="115" t="s">
        <v>468</v>
      </c>
      <c r="I58" s="106" t="s">
        <v>469</v>
      </c>
      <c r="J58" s="111">
        <v>1783986.81</v>
      </c>
      <c r="K58" s="111">
        <v>206400</v>
      </c>
      <c r="L58" s="111">
        <v>1577586.81</v>
      </c>
      <c r="M58" s="113">
        <v>0</v>
      </c>
      <c r="N58" s="113" t="s">
        <v>369</v>
      </c>
      <c r="O58" s="113"/>
      <c r="P58" s="113"/>
    </row>
    <row r="59" spans="1:16" ht="32.25" customHeight="1" x14ac:dyDescent="0.2">
      <c r="A59" s="104"/>
      <c r="B59" s="105" t="s">
        <v>470</v>
      </c>
      <c r="C59" s="115"/>
      <c r="D59" s="106"/>
      <c r="E59" s="105" t="s">
        <v>7</v>
      </c>
      <c r="F59" s="115" t="s">
        <v>446</v>
      </c>
      <c r="G59" s="115" t="s">
        <v>459</v>
      </c>
      <c r="H59" s="115" t="s">
        <v>471</v>
      </c>
      <c r="I59" s="106" t="s">
        <v>472</v>
      </c>
      <c r="J59" s="111">
        <v>8665942.9600000009</v>
      </c>
      <c r="K59" s="111">
        <v>2017400.69</v>
      </c>
      <c r="L59" s="111">
        <v>6648542.2699999996</v>
      </c>
      <c r="M59" s="113">
        <v>0</v>
      </c>
      <c r="N59" s="113" t="s">
        <v>369</v>
      </c>
      <c r="O59" s="113"/>
      <c r="P59" s="113"/>
    </row>
    <row r="60" spans="1:16" ht="21.75" customHeight="1" x14ac:dyDescent="0.2">
      <c r="A60" s="104"/>
      <c r="B60" s="105" t="s">
        <v>408</v>
      </c>
      <c r="C60" s="115"/>
      <c r="D60" s="106"/>
      <c r="E60" s="105" t="s">
        <v>7</v>
      </c>
      <c r="F60" s="115" t="s">
        <v>446</v>
      </c>
      <c r="G60" s="115" t="s">
        <v>459</v>
      </c>
      <c r="H60" s="115" t="s">
        <v>409</v>
      </c>
      <c r="I60" s="106" t="s">
        <v>473</v>
      </c>
      <c r="J60" s="111">
        <v>16000025.859999999</v>
      </c>
      <c r="K60" s="111">
        <v>4439306.7</v>
      </c>
      <c r="L60" s="111">
        <v>11560719.16</v>
      </c>
      <c r="M60" s="113">
        <v>0</v>
      </c>
      <c r="N60" s="113">
        <v>1</v>
      </c>
      <c r="O60" s="113"/>
      <c r="P60" s="113"/>
    </row>
    <row r="61" spans="1:16" ht="21.75" customHeight="1" x14ac:dyDescent="0.2">
      <c r="A61" s="104"/>
      <c r="B61" s="105" t="s">
        <v>411</v>
      </c>
      <c r="C61" s="115"/>
      <c r="D61" s="106"/>
      <c r="E61" s="105" t="s">
        <v>7</v>
      </c>
      <c r="F61" s="115" t="s">
        <v>446</v>
      </c>
      <c r="G61" s="115" t="s">
        <v>459</v>
      </c>
      <c r="H61" s="115" t="s">
        <v>88</v>
      </c>
      <c r="I61" s="106" t="s">
        <v>474</v>
      </c>
      <c r="J61" s="111">
        <v>16000025.859999999</v>
      </c>
      <c r="K61" s="111">
        <v>4439306.7</v>
      </c>
      <c r="L61" s="111">
        <v>11560719.16</v>
      </c>
      <c r="M61" s="113">
        <v>0</v>
      </c>
      <c r="N61" s="113">
        <v>1</v>
      </c>
      <c r="O61" s="113"/>
      <c r="P61" s="113"/>
    </row>
    <row r="62" spans="1:16" ht="12.75" customHeight="1" x14ac:dyDescent="0.2">
      <c r="A62" s="104"/>
      <c r="B62" s="105" t="s">
        <v>413</v>
      </c>
      <c r="C62" s="115"/>
      <c r="D62" s="106"/>
      <c r="E62" s="105" t="s">
        <v>7</v>
      </c>
      <c r="F62" s="115" t="s">
        <v>446</v>
      </c>
      <c r="G62" s="115" t="s">
        <v>459</v>
      </c>
      <c r="H62" s="115" t="s">
        <v>414</v>
      </c>
      <c r="I62" s="106" t="s">
        <v>475</v>
      </c>
      <c r="J62" s="111">
        <v>1884004.82</v>
      </c>
      <c r="K62" s="111">
        <v>722210.14</v>
      </c>
      <c r="L62" s="111">
        <v>1161794.68</v>
      </c>
      <c r="M62" s="113">
        <v>0</v>
      </c>
      <c r="N62" s="113" t="s">
        <v>369</v>
      </c>
      <c r="O62" s="113"/>
      <c r="P62" s="113"/>
    </row>
    <row r="63" spans="1:16" ht="12.75" customHeight="1" x14ac:dyDescent="0.2">
      <c r="A63" s="104"/>
      <c r="B63" s="105" t="s">
        <v>476</v>
      </c>
      <c r="C63" s="115"/>
      <c r="D63" s="106"/>
      <c r="E63" s="105" t="s">
        <v>7</v>
      </c>
      <c r="F63" s="115" t="s">
        <v>446</v>
      </c>
      <c r="G63" s="115" t="s">
        <v>459</v>
      </c>
      <c r="H63" s="115" t="s">
        <v>477</v>
      </c>
      <c r="I63" s="106" t="s">
        <v>478</v>
      </c>
      <c r="J63" s="111">
        <v>14116021.039999999</v>
      </c>
      <c r="K63" s="111">
        <v>3717096.56</v>
      </c>
      <c r="L63" s="111">
        <v>10398924.48</v>
      </c>
      <c r="M63" s="113">
        <v>0</v>
      </c>
      <c r="N63" s="113" t="s">
        <v>369</v>
      </c>
      <c r="O63" s="113"/>
      <c r="P63" s="113"/>
    </row>
    <row r="64" spans="1:16" ht="12.75" customHeight="1" x14ac:dyDescent="0.2">
      <c r="A64" s="104"/>
      <c r="B64" s="105" t="s">
        <v>416</v>
      </c>
      <c r="C64" s="115"/>
      <c r="D64" s="106"/>
      <c r="E64" s="105" t="s">
        <v>7</v>
      </c>
      <c r="F64" s="115" t="s">
        <v>446</v>
      </c>
      <c r="G64" s="115" t="s">
        <v>459</v>
      </c>
      <c r="H64" s="115" t="s">
        <v>417</v>
      </c>
      <c r="I64" s="106" t="s">
        <v>479</v>
      </c>
      <c r="J64" s="111">
        <v>17544.5</v>
      </c>
      <c r="K64" s="111">
        <v>15713.79</v>
      </c>
      <c r="L64" s="111">
        <v>1830.71</v>
      </c>
      <c r="M64" s="113">
        <v>0</v>
      </c>
      <c r="N64" s="113">
        <v>1</v>
      </c>
      <c r="O64" s="113"/>
      <c r="P64" s="113"/>
    </row>
    <row r="65" spans="1:16" ht="12.75" customHeight="1" x14ac:dyDescent="0.2">
      <c r="A65" s="104"/>
      <c r="B65" s="105" t="s">
        <v>419</v>
      </c>
      <c r="C65" s="115"/>
      <c r="D65" s="106"/>
      <c r="E65" s="105" t="s">
        <v>7</v>
      </c>
      <c r="F65" s="115" t="s">
        <v>446</v>
      </c>
      <c r="G65" s="115" t="s">
        <v>459</v>
      </c>
      <c r="H65" s="115" t="s">
        <v>420</v>
      </c>
      <c r="I65" s="106" t="s">
        <v>480</v>
      </c>
      <c r="J65" s="111">
        <v>17544.5</v>
      </c>
      <c r="K65" s="111">
        <v>15713.79</v>
      </c>
      <c r="L65" s="111">
        <v>1830.71</v>
      </c>
      <c r="M65" s="113">
        <v>0</v>
      </c>
      <c r="N65" s="113">
        <v>1</v>
      </c>
      <c r="O65" s="113"/>
      <c r="P65" s="113"/>
    </row>
    <row r="66" spans="1:16" ht="12.75" customHeight="1" x14ac:dyDescent="0.2">
      <c r="A66" s="104"/>
      <c r="B66" s="105" t="s">
        <v>481</v>
      </c>
      <c r="C66" s="115"/>
      <c r="D66" s="106"/>
      <c r="E66" s="105" t="s">
        <v>7</v>
      </c>
      <c r="F66" s="115" t="s">
        <v>446</v>
      </c>
      <c r="G66" s="115" t="s">
        <v>459</v>
      </c>
      <c r="H66" s="115" t="s">
        <v>482</v>
      </c>
      <c r="I66" s="106" t="s">
        <v>483</v>
      </c>
      <c r="J66" s="111">
        <v>7700</v>
      </c>
      <c r="K66" s="111">
        <v>7700</v>
      </c>
      <c r="L66" s="111" t="s">
        <v>389</v>
      </c>
      <c r="M66" s="113">
        <v>0</v>
      </c>
      <c r="N66" s="113" t="s">
        <v>369</v>
      </c>
      <c r="O66" s="113"/>
      <c r="P66" s="113"/>
    </row>
    <row r="67" spans="1:16" ht="12.75" customHeight="1" x14ac:dyDescent="0.2">
      <c r="A67" s="104"/>
      <c r="B67" s="105" t="s">
        <v>422</v>
      </c>
      <c r="C67" s="115"/>
      <c r="D67" s="106"/>
      <c r="E67" s="105" t="s">
        <v>7</v>
      </c>
      <c r="F67" s="115" t="s">
        <v>446</v>
      </c>
      <c r="G67" s="115" t="s">
        <v>459</v>
      </c>
      <c r="H67" s="115" t="s">
        <v>423</v>
      </c>
      <c r="I67" s="106" t="s">
        <v>484</v>
      </c>
      <c r="J67" s="111">
        <v>9844.5</v>
      </c>
      <c r="K67" s="111">
        <v>8013.79</v>
      </c>
      <c r="L67" s="111">
        <v>1830.71</v>
      </c>
      <c r="M67" s="113">
        <v>0</v>
      </c>
      <c r="N67" s="113" t="s">
        <v>369</v>
      </c>
      <c r="O67" s="113"/>
      <c r="P67" s="113"/>
    </row>
    <row r="68" spans="1:16" ht="21.75" customHeight="1" x14ac:dyDescent="0.2">
      <c r="A68" s="104"/>
      <c r="B68" s="105" t="s">
        <v>485</v>
      </c>
      <c r="C68" s="115"/>
      <c r="D68" s="106"/>
      <c r="E68" s="105" t="s">
        <v>7</v>
      </c>
      <c r="F68" s="115" t="s">
        <v>446</v>
      </c>
      <c r="G68" s="115" t="s">
        <v>486</v>
      </c>
      <c r="H68" s="115" t="s">
        <v>369</v>
      </c>
      <c r="I68" s="106" t="s">
        <v>487</v>
      </c>
      <c r="J68" s="111">
        <v>50000</v>
      </c>
      <c r="K68" s="111">
        <v>25000</v>
      </c>
      <c r="L68" s="111">
        <v>25000</v>
      </c>
      <c r="M68" s="113">
        <v>0</v>
      </c>
      <c r="N68" s="113">
        <v>1</v>
      </c>
      <c r="O68" s="113"/>
      <c r="P68" s="113"/>
    </row>
    <row r="69" spans="1:16" ht="12.75" customHeight="1" x14ac:dyDescent="0.2">
      <c r="A69" s="104"/>
      <c r="B69" s="105" t="s">
        <v>488</v>
      </c>
      <c r="C69" s="115"/>
      <c r="D69" s="106"/>
      <c r="E69" s="105" t="s">
        <v>7</v>
      </c>
      <c r="F69" s="115" t="s">
        <v>446</v>
      </c>
      <c r="G69" s="115" t="s">
        <v>486</v>
      </c>
      <c r="H69" s="115" t="s">
        <v>489</v>
      </c>
      <c r="I69" s="106" t="s">
        <v>490</v>
      </c>
      <c r="J69" s="111">
        <v>50000</v>
      </c>
      <c r="K69" s="111">
        <v>25000</v>
      </c>
      <c r="L69" s="111">
        <v>25000</v>
      </c>
      <c r="M69" s="113">
        <v>0</v>
      </c>
      <c r="N69" s="113">
        <v>1</v>
      </c>
      <c r="O69" s="113"/>
      <c r="P69" s="113"/>
    </row>
    <row r="70" spans="1:16" ht="21.75" customHeight="1" x14ac:dyDescent="0.2">
      <c r="A70" s="104"/>
      <c r="B70" s="105" t="s">
        <v>491</v>
      </c>
      <c r="C70" s="115"/>
      <c r="D70" s="106"/>
      <c r="E70" s="105" t="s">
        <v>7</v>
      </c>
      <c r="F70" s="115" t="s">
        <v>446</v>
      </c>
      <c r="G70" s="115" t="s">
        <v>486</v>
      </c>
      <c r="H70" s="115" t="s">
        <v>492</v>
      </c>
      <c r="I70" s="106" t="s">
        <v>493</v>
      </c>
      <c r="J70" s="111">
        <v>50000</v>
      </c>
      <c r="K70" s="111">
        <v>25000</v>
      </c>
      <c r="L70" s="111">
        <v>25000</v>
      </c>
      <c r="M70" s="113">
        <v>0</v>
      </c>
      <c r="N70" s="113" t="s">
        <v>369</v>
      </c>
      <c r="O70" s="113"/>
      <c r="P70" s="113"/>
    </row>
    <row r="71" spans="1:16" ht="32.25" customHeight="1" x14ac:dyDescent="0.2">
      <c r="A71" s="104"/>
      <c r="B71" s="105" t="s">
        <v>494</v>
      </c>
      <c r="C71" s="115"/>
      <c r="D71" s="106"/>
      <c r="E71" s="105" t="s">
        <v>7</v>
      </c>
      <c r="F71" s="115" t="s">
        <v>446</v>
      </c>
      <c r="G71" s="115" t="s">
        <v>495</v>
      </c>
      <c r="H71" s="115" t="s">
        <v>369</v>
      </c>
      <c r="I71" s="106" t="s">
        <v>496</v>
      </c>
      <c r="J71" s="111">
        <v>4293712.8</v>
      </c>
      <c r="K71" s="111">
        <v>504237.55</v>
      </c>
      <c r="L71" s="111">
        <v>3789475.25</v>
      </c>
      <c r="M71" s="113">
        <v>0</v>
      </c>
      <c r="N71" s="113">
        <v>1</v>
      </c>
      <c r="O71" s="113"/>
      <c r="P71" s="113"/>
    </row>
    <row r="72" spans="1:16" ht="21.75" customHeight="1" x14ac:dyDescent="0.2">
      <c r="A72" s="104"/>
      <c r="B72" s="105" t="s">
        <v>408</v>
      </c>
      <c r="C72" s="115"/>
      <c r="D72" s="106"/>
      <c r="E72" s="105" t="s">
        <v>7</v>
      </c>
      <c r="F72" s="115" t="s">
        <v>446</v>
      </c>
      <c r="G72" s="115" t="s">
        <v>495</v>
      </c>
      <c r="H72" s="115" t="s">
        <v>409</v>
      </c>
      <c r="I72" s="106" t="s">
        <v>497</v>
      </c>
      <c r="J72" s="111">
        <v>4293712.8</v>
      </c>
      <c r="K72" s="111">
        <v>504237.55</v>
      </c>
      <c r="L72" s="111">
        <v>3789475.25</v>
      </c>
      <c r="M72" s="113">
        <v>0</v>
      </c>
      <c r="N72" s="113">
        <v>1</v>
      </c>
      <c r="O72" s="113"/>
      <c r="P72" s="113"/>
    </row>
    <row r="73" spans="1:16" ht="21.75" customHeight="1" x14ac:dyDescent="0.2">
      <c r="A73" s="104"/>
      <c r="B73" s="105" t="s">
        <v>411</v>
      </c>
      <c r="C73" s="115"/>
      <c r="D73" s="106"/>
      <c r="E73" s="105" t="s">
        <v>7</v>
      </c>
      <c r="F73" s="115" t="s">
        <v>446</v>
      </c>
      <c r="G73" s="115" t="s">
        <v>495</v>
      </c>
      <c r="H73" s="115" t="s">
        <v>88</v>
      </c>
      <c r="I73" s="106" t="s">
        <v>498</v>
      </c>
      <c r="J73" s="111">
        <v>4293712.8</v>
      </c>
      <c r="K73" s="111">
        <v>504237.55</v>
      </c>
      <c r="L73" s="111">
        <v>3789475.25</v>
      </c>
      <c r="M73" s="113">
        <v>0</v>
      </c>
      <c r="N73" s="113">
        <v>1</v>
      </c>
      <c r="O73" s="113"/>
      <c r="P73" s="113"/>
    </row>
    <row r="74" spans="1:16" ht="12.75" customHeight="1" x14ac:dyDescent="0.2">
      <c r="A74" s="104"/>
      <c r="B74" s="105" t="s">
        <v>413</v>
      </c>
      <c r="C74" s="115"/>
      <c r="D74" s="106"/>
      <c r="E74" s="105" t="s">
        <v>7</v>
      </c>
      <c r="F74" s="115" t="s">
        <v>446</v>
      </c>
      <c r="G74" s="115" t="s">
        <v>495</v>
      </c>
      <c r="H74" s="115" t="s">
        <v>414</v>
      </c>
      <c r="I74" s="106" t="s">
        <v>499</v>
      </c>
      <c r="J74" s="111">
        <v>4293712.8</v>
      </c>
      <c r="K74" s="111">
        <v>504237.55</v>
      </c>
      <c r="L74" s="111">
        <v>3789475.25</v>
      </c>
      <c r="M74" s="113">
        <v>0</v>
      </c>
      <c r="N74" s="113" t="s">
        <v>369</v>
      </c>
      <c r="O74" s="113"/>
      <c r="P74" s="113"/>
    </row>
    <row r="75" spans="1:16" ht="32.25" customHeight="1" x14ac:dyDescent="0.2">
      <c r="A75" s="104"/>
      <c r="B75" s="105" t="s">
        <v>500</v>
      </c>
      <c r="C75" s="115"/>
      <c r="D75" s="106"/>
      <c r="E75" s="105" t="s">
        <v>7</v>
      </c>
      <c r="F75" s="115" t="s">
        <v>446</v>
      </c>
      <c r="G75" s="115" t="s">
        <v>501</v>
      </c>
      <c r="H75" s="115" t="s">
        <v>369</v>
      </c>
      <c r="I75" s="106" t="s">
        <v>502</v>
      </c>
      <c r="J75" s="111">
        <v>120088.08</v>
      </c>
      <c r="K75" s="111" t="s">
        <v>389</v>
      </c>
      <c r="L75" s="111">
        <v>120088.08</v>
      </c>
      <c r="M75" s="113">
        <v>0</v>
      </c>
      <c r="N75" s="113">
        <v>1</v>
      </c>
      <c r="O75" s="113"/>
      <c r="P75" s="113"/>
    </row>
    <row r="76" spans="1:16" ht="21.75" customHeight="1" x14ac:dyDescent="0.2">
      <c r="A76" s="104"/>
      <c r="B76" s="105" t="s">
        <v>408</v>
      </c>
      <c r="C76" s="115"/>
      <c r="D76" s="106"/>
      <c r="E76" s="105" t="s">
        <v>7</v>
      </c>
      <c r="F76" s="115" t="s">
        <v>446</v>
      </c>
      <c r="G76" s="115" t="s">
        <v>501</v>
      </c>
      <c r="H76" s="115" t="s">
        <v>409</v>
      </c>
      <c r="I76" s="106" t="s">
        <v>503</v>
      </c>
      <c r="J76" s="111">
        <v>120088.08</v>
      </c>
      <c r="K76" s="111" t="s">
        <v>389</v>
      </c>
      <c r="L76" s="111">
        <v>120088.08</v>
      </c>
      <c r="M76" s="113">
        <v>0</v>
      </c>
      <c r="N76" s="113">
        <v>1</v>
      </c>
      <c r="O76" s="113"/>
      <c r="P76" s="113"/>
    </row>
    <row r="77" spans="1:16" ht="21.75" customHeight="1" x14ac:dyDescent="0.2">
      <c r="A77" s="104"/>
      <c r="B77" s="105" t="s">
        <v>411</v>
      </c>
      <c r="C77" s="115"/>
      <c r="D77" s="106"/>
      <c r="E77" s="105" t="s">
        <v>7</v>
      </c>
      <c r="F77" s="115" t="s">
        <v>446</v>
      </c>
      <c r="G77" s="115" t="s">
        <v>501</v>
      </c>
      <c r="H77" s="115" t="s">
        <v>88</v>
      </c>
      <c r="I77" s="106" t="s">
        <v>504</v>
      </c>
      <c r="J77" s="111">
        <v>120088.08</v>
      </c>
      <c r="K77" s="111" t="s">
        <v>389</v>
      </c>
      <c r="L77" s="111">
        <v>120088.08</v>
      </c>
      <c r="M77" s="113">
        <v>0</v>
      </c>
      <c r="N77" s="113">
        <v>1</v>
      </c>
      <c r="O77" s="113"/>
      <c r="P77" s="113"/>
    </row>
    <row r="78" spans="1:16" ht="12.75" customHeight="1" x14ac:dyDescent="0.2">
      <c r="A78" s="104"/>
      <c r="B78" s="105" t="s">
        <v>413</v>
      </c>
      <c r="C78" s="115"/>
      <c r="D78" s="106"/>
      <c r="E78" s="105" t="s">
        <v>7</v>
      </c>
      <c r="F78" s="115" t="s">
        <v>446</v>
      </c>
      <c r="G78" s="115" t="s">
        <v>501</v>
      </c>
      <c r="H78" s="115" t="s">
        <v>414</v>
      </c>
      <c r="I78" s="106" t="s">
        <v>505</v>
      </c>
      <c r="J78" s="111">
        <v>64883.53</v>
      </c>
      <c r="K78" s="111" t="s">
        <v>389</v>
      </c>
      <c r="L78" s="111">
        <v>64883.53</v>
      </c>
      <c r="M78" s="113">
        <v>0</v>
      </c>
      <c r="N78" s="113" t="s">
        <v>369</v>
      </c>
      <c r="O78" s="113"/>
      <c r="P78" s="113"/>
    </row>
    <row r="79" spans="1:16" ht="12.75" customHeight="1" x14ac:dyDescent="0.2">
      <c r="A79" s="104"/>
      <c r="B79" s="105" t="s">
        <v>476</v>
      </c>
      <c r="C79" s="115"/>
      <c r="D79" s="106"/>
      <c r="E79" s="105" t="s">
        <v>7</v>
      </c>
      <c r="F79" s="115" t="s">
        <v>446</v>
      </c>
      <c r="G79" s="115" t="s">
        <v>501</v>
      </c>
      <c r="H79" s="115" t="s">
        <v>477</v>
      </c>
      <c r="I79" s="106" t="s">
        <v>1104</v>
      </c>
      <c r="J79" s="111">
        <v>55204.55</v>
      </c>
      <c r="K79" s="111" t="s">
        <v>389</v>
      </c>
      <c r="L79" s="111">
        <v>55204.55</v>
      </c>
      <c r="M79" s="113">
        <v>0</v>
      </c>
      <c r="N79" s="113" t="s">
        <v>369</v>
      </c>
      <c r="O79" s="113"/>
      <c r="P79" s="113"/>
    </row>
    <row r="80" spans="1:16" ht="21.75" customHeight="1" x14ac:dyDescent="0.2">
      <c r="A80" s="104"/>
      <c r="B80" s="105" t="s">
        <v>1105</v>
      </c>
      <c r="C80" s="115"/>
      <c r="D80" s="106"/>
      <c r="E80" s="105" t="s">
        <v>7</v>
      </c>
      <c r="F80" s="115" t="s">
        <v>446</v>
      </c>
      <c r="G80" s="115" t="s">
        <v>1106</v>
      </c>
      <c r="H80" s="115" t="s">
        <v>369</v>
      </c>
      <c r="I80" s="106" t="s">
        <v>1107</v>
      </c>
      <c r="J80" s="111">
        <v>25350000</v>
      </c>
      <c r="K80" s="111" t="s">
        <v>389</v>
      </c>
      <c r="L80" s="111">
        <v>25350000</v>
      </c>
      <c r="M80" s="113">
        <v>0</v>
      </c>
      <c r="N80" s="113">
        <v>1</v>
      </c>
      <c r="O80" s="113"/>
      <c r="P80" s="113"/>
    </row>
    <row r="81" spans="1:16" ht="21.75" customHeight="1" x14ac:dyDescent="0.2">
      <c r="A81" s="104"/>
      <c r="B81" s="105" t="s">
        <v>607</v>
      </c>
      <c r="C81" s="115"/>
      <c r="D81" s="106"/>
      <c r="E81" s="105" t="s">
        <v>7</v>
      </c>
      <c r="F81" s="115" t="s">
        <v>446</v>
      </c>
      <c r="G81" s="115" t="s">
        <v>1106</v>
      </c>
      <c r="H81" s="115" t="s">
        <v>608</v>
      </c>
      <c r="I81" s="106" t="s">
        <v>1108</v>
      </c>
      <c r="J81" s="111">
        <v>25350000</v>
      </c>
      <c r="K81" s="111" t="s">
        <v>389</v>
      </c>
      <c r="L81" s="111">
        <v>25350000</v>
      </c>
      <c r="M81" s="113">
        <v>0</v>
      </c>
      <c r="N81" s="113">
        <v>1</v>
      </c>
      <c r="O81" s="113"/>
      <c r="P81" s="113"/>
    </row>
    <row r="82" spans="1:16" ht="12.75" customHeight="1" x14ac:dyDescent="0.2">
      <c r="A82" s="104"/>
      <c r="B82" s="105" t="s">
        <v>609</v>
      </c>
      <c r="C82" s="115"/>
      <c r="D82" s="106"/>
      <c r="E82" s="105" t="s">
        <v>7</v>
      </c>
      <c r="F82" s="115" t="s">
        <v>446</v>
      </c>
      <c r="G82" s="115" t="s">
        <v>1106</v>
      </c>
      <c r="H82" s="115" t="s">
        <v>199</v>
      </c>
      <c r="I82" s="106" t="s">
        <v>1109</v>
      </c>
      <c r="J82" s="111">
        <v>25350000</v>
      </c>
      <c r="K82" s="111" t="s">
        <v>389</v>
      </c>
      <c r="L82" s="111">
        <v>25350000</v>
      </c>
      <c r="M82" s="113">
        <v>0</v>
      </c>
      <c r="N82" s="113">
        <v>1</v>
      </c>
      <c r="O82" s="113"/>
      <c r="P82" s="113"/>
    </row>
    <row r="83" spans="1:16" ht="32.25" customHeight="1" x14ac:dyDescent="0.2">
      <c r="A83" s="104"/>
      <c r="B83" s="105" t="s">
        <v>693</v>
      </c>
      <c r="C83" s="115"/>
      <c r="D83" s="106"/>
      <c r="E83" s="105" t="s">
        <v>7</v>
      </c>
      <c r="F83" s="115" t="s">
        <v>446</v>
      </c>
      <c r="G83" s="115" t="s">
        <v>1106</v>
      </c>
      <c r="H83" s="115" t="s">
        <v>694</v>
      </c>
      <c r="I83" s="106" t="s">
        <v>1110</v>
      </c>
      <c r="J83" s="111">
        <v>25350000</v>
      </c>
      <c r="K83" s="111" t="s">
        <v>389</v>
      </c>
      <c r="L83" s="111">
        <v>25350000</v>
      </c>
      <c r="M83" s="113">
        <v>0</v>
      </c>
      <c r="N83" s="113" t="s">
        <v>369</v>
      </c>
      <c r="O83" s="113"/>
      <c r="P83" s="113"/>
    </row>
    <row r="84" spans="1:16" ht="21.75" customHeight="1" x14ac:dyDescent="0.2">
      <c r="A84" s="104"/>
      <c r="B84" s="105" t="s">
        <v>1111</v>
      </c>
      <c r="C84" s="115"/>
      <c r="D84" s="106"/>
      <c r="E84" s="105" t="s">
        <v>7</v>
      </c>
      <c r="F84" s="115" t="s">
        <v>446</v>
      </c>
      <c r="G84" s="115" t="s">
        <v>1112</v>
      </c>
      <c r="H84" s="115" t="s">
        <v>369</v>
      </c>
      <c r="I84" s="106" t="s">
        <v>1113</v>
      </c>
      <c r="J84" s="111">
        <v>899257.04</v>
      </c>
      <c r="K84" s="111">
        <v>127200</v>
      </c>
      <c r="L84" s="111">
        <v>772057.04</v>
      </c>
      <c r="M84" s="113">
        <v>0</v>
      </c>
      <c r="N84" s="113">
        <v>1</v>
      </c>
      <c r="O84" s="113"/>
      <c r="P84" s="113"/>
    </row>
    <row r="85" spans="1:16" ht="21.75" customHeight="1" x14ac:dyDescent="0.2">
      <c r="A85" s="104"/>
      <c r="B85" s="105" t="s">
        <v>408</v>
      </c>
      <c r="C85" s="115"/>
      <c r="D85" s="106"/>
      <c r="E85" s="105" t="s">
        <v>7</v>
      </c>
      <c r="F85" s="115" t="s">
        <v>446</v>
      </c>
      <c r="G85" s="115" t="s">
        <v>1112</v>
      </c>
      <c r="H85" s="115" t="s">
        <v>409</v>
      </c>
      <c r="I85" s="106" t="s">
        <v>1114</v>
      </c>
      <c r="J85" s="111">
        <v>899257.04</v>
      </c>
      <c r="K85" s="111">
        <v>127200</v>
      </c>
      <c r="L85" s="111">
        <v>772057.04</v>
      </c>
      <c r="M85" s="113">
        <v>0</v>
      </c>
      <c r="N85" s="113">
        <v>1</v>
      </c>
      <c r="O85" s="113"/>
      <c r="P85" s="113"/>
    </row>
    <row r="86" spans="1:16" ht="21.75" customHeight="1" x14ac:dyDescent="0.2">
      <c r="A86" s="104"/>
      <c r="B86" s="105" t="s">
        <v>411</v>
      </c>
      <c r="C86" s="115"/>
      <c r="D86" s="106"/>
      <c r="E86" s="105" t="s">
        <v>7</v>
      </c>
      <c r="F86" s="115" t="s">
        <v>446</v>
      </c>
      <c r="G86" s="115" t="s">
        <v>1112</v>
      </c>
      <c r="H86" s="115" t="s">
        <v>88</v>
      </c>
      <c r="I86" s="106" t="s">
        <v>1115</v>
      </c>
      <c r="J86" s="111">
        <v>899257.04</v>
      </c>
      <c r="K86" s="111">
        <v>127200</v>
      </c>
      <c r="L86" s="111">
        <v>772057.04</v>
      </c>
      <c r="M86" s="113">
        <v>0</v>
      </c>
      <c r="N86" s="113">
        <v>1</v>
      </c>
      <c r="O86" s="113"/>
      <c r="P86" s="113"/>
    </row>
    <row r="87" spans="1:16" ht="12.75" customHeight="1" x14ac:dyDescent="0.2">
      <c r="A87" s="104"/>
      <c r="B87" s="105" t="s">
        <v>413</v>
      </c>
      <c r="C87" s="115"/>
      <c r="D87" s="106"/>
      <c r="E87" s="105" t="s">
        <v>7</v>
      </c>
      <c r="F87" s="115" t="s">
        <v>446</v>
      </c>
      <c r="G87" s="115" t="s">
        <v>1112</v>
      </c>
      <c r="H87" s="115" t="s">
        <v>414</v>
      </c>
      <c r="I87" s="106" t="s">
        <v>1116</v>
      </c>
      <c r="J87" s="111">
        <v>750000</v>
      </c>
      <c r="K87" s="111">
        <v>127200</v>
      </c>
      <c r="L87" s="111">
        <v>622800</v>
      </c>
      <c r="M87" s="113">
        <v>0</v>
      </c>
      <c r="N87" s="113" t="s">
        <v>369</v>
      </c>
      <c r="O87" s="113"/>
      <c r="P87" s="113"/>
    </row>
    <row r="88" spans="1:16" ht="12.75" customHeight="1" x14ac:dyDescent="0.2">
      <c r="A88" s="104"/>
      <c r="B88" s="105" t="s">
        <v>476</v>
      </c>
      <c r="C88" s="115"/>
      <c r="D88" s="106"/>
      <c r="E88" s="105" t="s">
        <v>7</v>
      </c>
      <c r="F88" s="115" t="s">
        <v>446</v>
      </c>
      <c r="G88" s="115" t="s">
        <v>1112</v>
      </c>
      <c r="H88" s="115" t="s">
        <v>477</v>
      </c>
      <c r="I88" s="106" t="s">
        <v>1117</v>
      </c>
      <c r="J88" s="111">
        <v>149257.04</v>
      </c>
      <c r="K88" s="111" t="s">
        <v>389</v>
      </c>
      <c r="L88" s="111">
        <v>149257.04</v>
      </c>
      <c r="M88" s="113">
        <v>0</v>
      </c>
      <c r="N88" s="113" t="s">
        <v>369</v>
      </c>
      <c r="O88" s="113"/>
      <c r="P88" s="113"/>
    </row>
    <row r="89" spans="1:16" ht="53.25" customHeight="1" x14ac:dyDescent="0.2">
      <c r="A89" s="104"/>
      <c r="B89" s="105" t="s">
        <v>432</v>
      </c>
      <c r="C89" s="115"/>
      <c r="D89" s="106"/>
      <c r="E89" s="105" t="s">
        <v>7</v>
      </c>
      <c r="F89" s="115" t="s">
        <v>446</v>
      </c>
      <c r="G89" s="115" t="s">
        <v>433</v>
      </c>
      <c r="H89" s="115" t="s">
        <v>369</v>
      </c>
      <c r="I89" s="106" t="s">
        <v>506</v>
      </c>
      <c r="J89" s="111">
        <v>850910</v>
      </c>
      <c r="K89" s="111">
        <v>270287.38</v>
      </c>
      <c r="L89" s="111">
        <v>580622.62</v>
      </c>
      <c r="M89" s="113">
        <v>0</v>
      </c>
      <c r="N89" s="113">
        <v>1</v>
      </c>
      <c r="O89" s="113"/>
      <c r="P89" s="113"/>
    </row>
    <row r="90" spans="1:16" ht="53.25" customHeight="1" x14ac:dyDescent="0.2">
      <c r="A90" s="104"/>
      <c r="B90" s="105" t="s">
        <v>382</v>
      </c>
      <c r="C90" s="115"/>
      <c r="D90" s="106"/>
      <c r="E90" s="105" t="s">
        <v>7</v>
      </c>
      <c r="F90" s="115" t="s">
        <v>446</v>
      </c>
      <c r="G90" s="115" t="s">
        <v>433</v>
      </c>
      <c r="H90" s="115" t="s">
        <v>54</v>
      </c>
      <c r="I90" s="106" t="s">
        <v>507</v>
      </c>
      <c r="J90" s="111">
        <v>850910</v>
      </c>
      <c r="K90" s="111">
        <v>270287.38</v>
      </c>
      <c r="L90" s="111">
        <v>580622.62</v>
      </c>
      <c r="M90" s="113">
        <v>0</v>
      </c>
      <c r="N90" s="113">
        <v>1</v>
      </c>
      <c r="O90" s="113"/>
      <c r="P90" s="113"/>
    </row>
    <row r="91" spans="1:16" ht="12.75" customHeight="1" x14ac:dyDescent="0.2">
      <c r="A91" s="104"/>
      <c r="B91" s="105" t="s">
        <v>462</v>
      </c>
      <c r="C91" s="115"/>
      <c r="D91" s="106"/>
      <c r="E91" s="105" t="s">
        <v>7</v>
      </c>
      <c r="F91" s="115" t="s">
        <v>446</v>
      </c>
      <c r="G91" s="115" t="s">
        <v>433</v>
      </c>
      <c r="H91" s="115" t="s">
        <v>90</v>
      </c>
      <c r="I91" s="106" t="s">
        <v>508</v>
      </c>
      <c r="J91" s="111">
        <v>850910</v>
      </c>
      <c r="K91" s="111">
        <v>270287.38</v>
      </c>
      <c r="L91" s="111">
        <v>580622.62</v>
      </c>
      <c r="M91" s="113">
        <v>0</v>
      </c>
      <c r="N91" s="113">
        <v>1</v>
      </c>
      <c r="O91" s="113"/>
      <c r="P91" s="113"/>
    </row>
    <row r="92" spans="1:16" ht="12.75" customHeight="1" x14ac:dyDescent="0.2">
      <c r="A92" s="104"/>
      <c r="B92" s="105" t="s">
        <v>464</v>
      </c>
      <c r="C92" s="115"/>
      <c r="D92" s="106"/>
      <c r="E92" s="105" t="s">
        <v>7</v>
      </c>
      <c r="F92" s="115" t="s">
        <v>446</v>
      </c>
      <c r="G92" s="115" t="s">
        <v>433</v>
      </c>
      <c r="H92" s="115" t="s">
        <v>465</v>
      </c>
      <c r="I92" s="106" t="s">
        <v>509</v>
      </c>
      <c r="J92" s="111">
        <v>653540.73</v>
      </c>
      <c r="K92" s="111">
        <v>207594</v>
      </c>
      <c r="L92" s="111">
        <v>445946.73</v>
      </c>
      <c r="M92" s="113">
        <v>0</v>
      </c>
      <c r="N92" s="113" t="s">
        <v>369</v>
      </c>
      <c r="O92" s="113"/>
      <c r="P92" s="113"/>
    </row>
    <row r="93" spans="1:16" ht="32.25" customHeight="1" x14ac:dyDescent="0.2">
      <c r="A93" s="104"/>
      <c r="B93" s="105" t="s">
        <v>470</v>
      </c>
      <c r="C93" s="115"/>
      <c r="D93" s="106"/>
      <c r="E93" s="105" t="s">
        <v>7</v>
      </c>
      <c r="F93" s="115" t="s">
        <v>446</v>
      </c>
      <c r="G93" s="115" t="s">
        <v>433</v>
      </c>
      <c r="H93" s="115" t="s">
        <v>471</v>
      </c>
      <c r="I93" s="106" t="s">
        <v>510</v>
      </c>
      <c r="J93" s="111">
        <v>197369.27</v>
      </c>
      <c r="K93" s="111">
        <v>62693.38</v>
      </c>
      <c r="L93" s="111">
        <v>134675.89000000001</v>
      </c>
      <c r="M93" s="113">
        <v>0</v>
      </c>
      <c r="N93" s="113" t="s">
        <v>369</v>
      </c>
      <c r="O93" s="113"/>
      <c r="P93" s="113"/>
    </row>
    <row r="94" spans="1:16" ht="21.75" customHeight="1" x14ac:dyDescent="0.2">
      <c r="A94" s="104"/>
      <c r="B94" s="105" t="s">
        <v>511</v>
      </c>
      <c r="C94" s="115"/>
      <c r="D94" s="106"/>
      <c r="E94" s="105" t="s">
        <v>7</v>
      </c>
      <c r="F94" s="115" t="s">
        <v>446</v>
      </c>
      <c r="G94" s="115" t="s">
        <v>512</v>
      </c>
      <c r="H94" s="115" t="s">
        <v>369</v>
      </c>
      <c r="I94" s="106" t="s">
        <v>513</v>
      </c>
      <c r="J94" s="111">
        <v>38741.31</v>
      </c>
      <c r="K94" s="111">
        <v>20000</v>
      </c>
      <c r="L94" s="111">
        <v>18741.310000000001</v>
      </c>
      <c r="M94" s="113">
        <v>0</v>
      </c>
      <c r="N94" s="113">
        <v>1</v>
      </c>
      <c r="O94" s="113"/>
      <c r="P94" s="113"/>
    </row>
    <row r="95" spans="1:16" ht="21.75" customHeight="1" x14ac:dyDescent="0.2">
      <c r="A95" s="104"/>
      <c r="B95" s="105" t="s">
        <v>408</v>
      </c>
      <c r="C95" s="115"/>
      <c r="D95" s="106"/>
      <c r="E95" s="105" t="s">
        <v>7</v>
      </c>
      <c r="F95" s="115" t="s">
        <v>446</v>
      </c>
      <c r="G95" s="115" t="s">
        <v>512</v>
      </c>
      <c r="H95" s="115" t="s">
        <v>409</v>
      </c>
      <c r="I95" s="106" t="s">
        <v>514</v>
      </c>
      <c r="J95" s="111">
        <v>38741.31</v>
      </c>
      <c r="K95" s="111">
        <v>20000</v>
      </c>
      <c r="L95" s="111">
        <v>18741.310000000001</v>
      </c>
      <c r="M95" s="113">
        <v>0</v>
      </c>
      <c r="N95" s="113">
        <v>1</v>
      </c>
      <c r="O95" s="113"/>
      <c r="P95" s="113"/>
    </row>
    <row r="96" spans="1:16" ht="21.75" customHeight="1" x14ac:dyDescent="0.2">
      <c r="A96" s="104"/>
      <c r="B96" s="105" t="s">
        <v>411</v>
      </c>
      <c r="C96" s="115"/>
      <c r="D96" s="106"/>
      <c r="E96" s="105" t="s">
        <v>7</v>
      </c>
      <c r="F96" s="115" t="s">
        <v>446</v>
      </c>
      <c r="G96" s="115" t="s">
        <v>512</v>
      </c>
      <c r="H96" s="115" t="s">
        <v>88</v>
      </c>
      <c r="I96" s="106" t="s">
        <v>515</v>
      </c>
      <c r="J96" s="111">
        <v>38741.31</v>
      </c>
      <c r="K96" s="111">
        <v>20000</v>
      </c>
      <c r="L96" s="111">
        <v>18741.310000000001</v>
      </c>
      <c r="M96" s="113">
        <v>0</v>
      </c>
      <c r="N96" s="113">
        <v>1</v>
      </c>
      <c r="O96" s="113"/>
      <c r="P96" s="113"/>
    </row>
    <row r="97" spans="1:16" ht="12.75" customHeight="1" x14ac:dyDescent="0.2">
      <c r="A97" s="104"/>
      <c r="B97" s="105" t="s">
        <v>413</v>
      </c>
      <c r="C97" s="115"/>
      <c r="D97" s="106"/>
      <c r="E97" s="105" t="s">
        <v>7</v>
      </c>
      <c r="F97" s="115" t="s">
        <v>446</v>
      </c>
      <c r="G97" s="115" t="s">
        <v>512</v>
      </c>
      <c r="H97" s="115" t="s">
        <v>414</v>
      </c>
      <c r="I97" s="106" t="s">
        <v>516</v>
      </c>
      <c r="J97" s="111">
        <v>38741.31</v>
      </c>
      <c r="K97" s="111">
        <v>20000</v>
      </c>
      <c r="L97" s="111">
        <v>18741.310000000001</v>
      </c>
      <c r="M97" s="113">
        <v>0</v>
      </c>
      <c r="N97" s="113" t="s">
        <v>369</v>
      </c>
      <c r="O97" s="113"/>
      <c r="P97" s="113"/>
    </row>
    <row r="98" spans="1:16" ht="32.25" customHeight="1" x14ac:dyDescent="0.2">
      <c r="A98" s="104"/>
      <c r="B98" s="105" t="s">
        <v>517</v>
      </c>
      <c r="C98" s="115"/>
      <c r="D98" s="106"/>
      <c r="E98" s="105" t="s">
        <v>7</v>
      </c>
      <c r="F98" s="115" t="s">
        <v>446</v>
      </c>
      <c r="G98" s="115" t="s">
        <v>518</v>
      </c>
      <c r="H98" s="115" t="s">
        <v>369</v>
      </c>
      <c r="I98" s="106" t="s">
        <v>519</v>
      </c>
      <c r="J98" s="111">
        <v>43692</v>
      </c>
      <c r="K98" s="111">
        <v>33692</v>
      </c>
      <c r="L98" s="111">
        <v>10000</v>
      </c>
      <c r="M98" s="113">
        <v>0</v>
      </c>
      <c r="N98" s="113">
        <v>1</v>
      </c>
      <c r="O98" s="113"/>
      <c r="P98" s="113"/>
    </row>
    <row r="99" spans="1:16" ht="21.75" customHeight="1" x14ac:dyDescent="0.2">
      <c r="A99" s="104"/>
      <c r="B99" s="105" t="s">
        <v>408</v>
      </c>
      <c r="C99" s="115"/>
      <c r="D99" s="106"/>
      <c r="E99" s="105" t="s">
        <v>7</v>
      </c>
      <c r="F99" s="115" t="s">
        <v>446</v>
      </c>
      <c r="G99" s="115" t="s">
        <v>518</v>
      </c>
      <c r="H99" s="115" t="s">
        <v>409</v>
      </c>
      <c r="I99" s="106" t="s">
        <v>520</v>
      </c>
      <c r="J99" s="111">
        <v>43692</v>
      </c>
      <c r="K99" s="111">
        <v>33692</v>
      </c>
      <c r="L99" s="111">
        <v>10000</v>
      </c>
      <c r="M99" s="113">
        <v>0</v>
      </c>
      <c r="N99" s="113">
        <v>1</v>
      </c>
      <c r="O99" s="113"/>
      <c r="P99" s="113"/>
    </row>
    <row r="100" spans="1:16" ht="21.75" customHeight="1" x14ac:dyDescent="0.2">
      <c r="A100" s="104"/>
      <c r="B100" s="105" t="s">
        <v>411</v>
      </c>
      <c r="C100" s="115"/>
      <c r="D100" s="106"/>
      <c r="E100" s="105" t="s">
        <v>7</v>
      </c>
      <c r="F100" s="115" t="s">
        <v>446</v>
      </c>
      <c r="G100" s="115" t="s">
        <v>518</v>
      </c>
      <c r="H100" s="115" t="s">
        <v>88</v>
      </c>
      <c r="I100" s="106" t="s">
        <v>521</v>
      </c>
      <c r="J100" s="111">
        <v>43692</v>
      </c>
      <c r="K100" s="111">
        <v>33692</v>
      </c>
      <c r="L100" s="111">
        <v>10000</v>
      </c>
      <c r="M100" s="113">
        <v>0</v>
      </c>
      <c r="N100" s="113">
        <v>1</v>
      </c>
      <c r="O100" s="113"/>
      <c r="P100" s="113"/>
    </row>
    <row r="101" spans="1:16" ht="12.75" customHeight="1" x14ac:dyDescent="0.2">
      <c r="A101" s="104"/>
      <c r="B101" s="105" t="s">
        <v>413</v>
      </c>
      <c r="C101" s="115"/>
      <c r="D101" s="106"/>
      <c r="E101" s="105" t="s">
        <v>7</v>
      </c>
      <c r="F101" s="115" t="s">
        <v>446</v>
      </c>
      <c r="G101" s="115" t="s">
        <v>518</v>
      </c>
      <c r="H101" s="115" t="s">
        <v>414</v>
      </c>
      <c r="I101" s="106" t="s">
        <v>522</v>
      </c>
      <c r="J101" s="111">
        <v>43692</v>
      </c>
      <c r="K101" s="111">
        <v>33692</v>
      </c>
      <c r="L101" s="111">
        <v>10000</v>
      </c>
      <c r="M101" s="113">
        <v>0</v>
      </c>
      <c r="N101" s="113" t="s">
        <v>369</v>
      </c>
      <c r="O101" s="113"/>
      <c r="P101" s="113"/>
    </row>
    <row r="102" spans="1:16" ht="12.75" customHeight="1" x14ac:dyDescent="0.2">
      <c r="A102" s="104"/>
      <c r="B102" s="105" t="s">
        <v>523</v>
      </c>
      <c r="C102" s="115"/>
      <c r="D102" s="106"/>
      <c r="E102" s="105" t="s">
        <v>7</v>
      </c>
      <c r="F102" s="115" t="s">
        <v>94</v>
      </c>
      <c r="G102" s="115" t="s">
        <v>369</v>
      </c>
      <c r="H102" s="115" t="s">
        <v>369</v>
      </c>
      <c r="I102" s="106" t="s">
        <v>524</v>
      </c>
      <c r="J102" s="111">
        <v>1728377.98</v>
      </c>
      <c r="K102" s="111">
        <v>398080.09</v>
      </c>
      <c r="L102" s="111">
        <v>1330297.8899999999</v>
      </c>
      <c r="M102" s="113">
        <v>0</v>
      </c>
      <c r="N102" s="113">
        <v>1</v>
      </c>
      <c r="O102" s="113"/>
      <c r="P102" s="113"/>
    </row>
    <row r="103" spans="1:16" ht="12.75" customHeight="1" x14ac:dyDescent="0.2">
      <c r="A103" s="104"/>
      <c r="B103" s="105" t="s">
        <v>525</v>
      </c>
      <c r="C103" s="115"/>
      <c r="D103" s="106"/>
      <c r="E103" s="105" t="s">
        <v>7</v>
      </c>
      <c r="F103" s="115" t="s">
        <v>526</v>
      </c>
      <c r="G103" s="115" t="s">
        <v>369</v>
      </c>
      <c r="H103" s="115" t="s">
        <v>369</v>
      </c>
      <c r="I103" s="106" t="s">
        <v>527</v>
      </c>
      <c r="J103" s="111">
        <v>1728377.98</v>
      </c>
      <c r="K103" s="111">
        <v>398080.09</v>
      </c>
      <c r="L103" s="111">
        <v>1330297.8899999999</v>
      </c>
      <c r="M103" s="113">
        <v>0</v>
      </c>
      <c r="N103" s="113">
        <v>1</v>
      </c>
      <c r="O103" s="113"/>
      <c r="P103" s="113"/>
    </row>
    <row r="104" spans="1:16" ht="12.75" customHeight="1" x14ac:dyDescent="0.2">
      <c r="A104" s="104"/>
      <c r="B104" s="105" t="s">
        <v>376</v>
      </c>
      <c r="C104" s="115"/>
      <c r="D104" s="106"/>
      <c r="E104" s="105" t="s">
        <v>7</v>
      </c>
      <c r="F104" s="115" t="s">
        <v>526</v>
      </c>
      <c r="G104" s="115" t="s">
        <v>377</v>
      </c>
      <c r="H104" s="115" t="s">
        <v>369</v>
      </c>
      <c r="I104" s="106" t="s">
        <v>528</v>
      </c>
      <c r="J104" s="111">
        <v>1728377.98</v>
      </c>
      <c r="K104" s="111">
        <v>398080.09</v>
      </c>
      <c r="L104" s="111">
        <v>1330297.8899999999</v>
      </c>
      <c r="M104" s="113">
        <v>0</v>
      </c>
      <c r="N104" s="113">
        <v>1</v>
      </c>
      <c r="O104" s="113"/>
      <c r="P104" s="113"/>
    </row>
    <row r="105" spans="1:16" ht="53.25" customHeight="1" x14ac:dyDescent="0.2">
      <c r="A105" s="104"/>
      <c r="B105" s="105" t="s">
        <v>529</v>
      </c>
      <c r="C105" s="115"/>
      <c r="D105" s="106"/>
      <c r="E105" s="105" t="s">
        <v>7</v>
      </c>
      <c r="F105" s="115" t="s">
        <v>526</v>
      </c>
      <c r="G105" s="115" t="s">
        <v>530</v>
      </c>
      <c r="H105" s="115" t="s">
        <v>369</v>
      </c>
      <c r="I105" s="106" t="s">
        <v>531</v>
      </c>
      <c r="J105" s="111">
        <v>1728377.98</v>
      </c>
      <c r="K105" s="111">
        <v>398080.09</v>
      </c>
      <c r="L105" s="111">
        <v>1330297.8899999999</v>
      </c>
      <c r="M105" s="113">
        <v>0</v>
      </c>
      <c r="N105" s="113">
        <v>1</v>
      </c>
      <c r="O105" s="113"/>
      <c r="P105" s="113"/>
    </row>
    <row r="106" spans="1:16" ht="53.25" customHeight="1" x14ac:dyDescent="0.2">
      <c r="A106" s="104"/>
      <c r="B106" s="105" t="s">
        <v>382</v>
      </c>
      <c r="C106" s="115"/>
      <c r="D106" s="106"/>
      <c r="E106" s="105" t="s">
        <v>7</v>
      </c>
      <c r="F106" s="115" t="s">
        <v>526</v>
      </c>
      <c r="G106" s="115" t="s">
        <v>530</v>
      </c>
      <c r="H106" s="115" t="s">
        <v>54</v>
      </c>
      <c r="I106" s="106" t="s">
        <v>532</v>
      </c>
      <c r="J106" s="111">
        <v>1716677.98</v>
      </c>
      <c r="K106" s="111">
        <v>395224.89</v>
      </c>
      <c r="L106" s="111">
        <v>1321453.0900000001</v>
      </c>
      <c r="M106" s="113">
        <v>0</v>
      </c>
      <c r="N106" s="113">
        <v>1</v>
      </c>
      <c r="O106" s="113"/>
      <c r="P106" s="113"/>
    </row>
    <row r="107" spans="1:16" ht="21.75" customHeight="1" x14ac:dyDescent="0.2">
      <c r="A107" s="104"/>
      <c r="B107" s="105" t="s">
        <v>384</v>
      </c>
      <c r="C107" s="115"/>
      <c r="D107" s="106"/>
      <c r="E107" s="105" t="s">
        <v>7</v>
      </c>
      <c r="F107" s="115" t="s">
        <v>526</v>
      </c>
      <c r="G107" s="115" t="s">
        <v>530</v>
      </c>
      <c r="H107" s="115" t="s">
        <v>87</v>
      </c>
      <c r="I107" s="106" t="s">
        <v>533</v>
      </c>
      <c r="J107" s="111">
        <v>1716677.98</v>
      </c>
      <c r="K107" s="111">
        <v>395224.89</v>
      </c>
      <c r="L107" s="111">
        <v>1321453.0900000001</v>
      </c>
      <c r="M107" s="113">
        <v>0</v>
      </c>
      <c r="N107" s="113">
        <v>1</v>
      </c>
      <c r="O107" s="113"/>
      <c r="P107" s="113"/>
    </row>
    <row r="108" spans="1:16" ht="21.75" customHeight="1" x14ac:dyDescent="0.2">
      <c r="A108" s="104"/>
      <c r="B108" s="105" t="s">
        <v>386</v>
      </c>
      <c r="C108" s="115"/>
      <c r="D108" s="106"/>
      <c r="E108" s="105" t="s">
        <v>7</v>
      </c>
      <c r="F108" s="115" t="s">
        <v>526</v>
      </c>
      <c r="G108" s="115" t="s">
        <v>530</v>
      </c>
      <c r="H108" s="115" t="s">
        <v>387</v>
      </c>
      <c r="I108" s="106" t="s">
        <v>534</v>
      </c>
      <c r="J108" s="111">
        <v>1214208.8999999999</v>
      </c>
      <c r="K108" s="111">
        <v>303552.15000000002</v>
      </c>
      <c r="L108" s="111">
        <v>910656.75</v>
      </c>
      <c r="M108" s="113">
        <v>0</v>
      </c>
      <c r="N108" s="113" t="s">
        <v>369</v>
      </c>
      <c r="O108" s="113"/>
      <c r="P108" s="113"/>
    </row>
    <row r="109" spans="1:16" ht="32.25" customHeight="1" x14ac:dyDescent="0.2">
      <c r="A109" s="104"/>
      <c r="B109" s="105" t="s">
        <v>390</v>
      </c>
      <c r="C109" s="115"/>
      <c r="D109" s="106"/>
      <c r="E109" s="105" t="s">
        <v>7</v>
      </c>
      <c r="F109" s="115" t="s">
        <v>526</v>
      </c>
      <c r="G109" s="115" t="s">
        <v>530</v>
      </c>
      <c r="H109" s="115" t="s">
        <v>391</v>
      </c>
      <c r="I109" s="106" t="s">
        <v>535</v>
      </c>
      <c r="J109" s="111">
        <v>135777.99</v>
      </c>
      <c r="K109" s="111" t="s">
        <v>389</v>
      </c>
      <c r="L109" s="111">
        <v>135777.99</v>
      </c>
      <c r="M109" s="113">
        <v>0</v>
      </c>
      <c r="N109" s="113" t="s">
        <v>369</v>
      </c>
      <c r="O109" s="113"/>
      <c r="P109" s="113"/>
    </row>
    <row r="110" spans="1:16" ht="32.25" customHeight="1" x14ac:dyDescent="0.2">
      <c r="A110" s="104"/>
      <c r="B110" s="105" t="s">
        <v>393</v>
      </c>
      <c r="C110" s="115"/>
      <c r="D110" s="106"/>
      <c r="E110" s="105" t="s">
        <v>7</v>
      </c>
      <c r="F110" s="115" t="s">
        <v>526</v>
      </c>
      <c r="G110" s="115" t="s">
        <v>530</v>
      </c>
      <c r="H110" s="115" t="s">
        <v>394</v>
      </c>
      <c r="I110" s="106" t="s">
        <v>536</v>
      </c>
      <c r="J110" s="111">
        <v>366691.09</v>
      </c>
      <c r="K110" s="111">
        <v>91672.74</v>
      </c>
      <c r="L110" s="111">
        <v>275018.34999999998</v>
      </c>
      <c r="M110" s="113">
        <v>0</v>
      </c>
      <c r="N110" s="113" t="s">
        <v>369</v>
      </c>
      <c r="O110" s="113"/>
      <c r="P110" s="113"/>
    </row>
    <row r="111" spans="1:16" ht="21.75" customHeight="1" x14ac:dyDescent="0.2">
      <c r="A111" s="104"/>
      <c r="B111" s="105" t="s">
        <v>408</v>
      </c>
      <c r="C111" s="115"/>
      <c r="D111" s="106"/>
      <c r="E111" s="105" t="s">
        <v>7</v>
      </c>
      <c r="F111" s="115" t="s">
        <v>526</v>
      </c>
      <c r="G111" s="115" t="s">
        <v>530</v>
      </c>
      <c r="H111" s="115" t="s">
        <v>409</v>
      </c>
      <c r="I111" s="106" t="s">
        <v>537</v>
      </c>
      <c r="J111" s="111">
        <v>11700</v>
      </c>
      <c r="K111" s="111">
        <v>2855.2</v>
      </c>
      <c r="L111" s="111">
        <v>8844.7999999999993</v>
      </c>
      <c r="M111" s="113">
        <v>0</v>
      </c>
      <c r="N111" s="113">
        <v>1</v>
      </c>
      <c r="O111" s="113"/>
      <c r="P111" s="113"/>
    </row>
    <row r="112" spans="1:16" ht="21.75" customHeight="1" x14ac:dyDescent="0.2">
      <c r="A112" s="104"/>
      <c r="B112" s="105" t="s">
        <v>411</v>
      </c>
      <c r="C112" s="115"/>
      <c r="D112" s="106"/>
      <c r="E112" s="105" t="s">
        <v>7</v>
      </c>
      <c r="F112" s="115" t="s">
        <v>526</v>
      </c>
      <c r="G112" s="115" t="s">
        <v>530</v>
      </c>
      <c r="H112" s="115" t="s">
        <v>88</v>
      </c>
      <c r="I112" s="106" t="s">
        <v>538</v>
      </c>
      <c r="J112" s="111">
        <v>11700</v>
      </c>
      <c r="K112" s="111">
        <v>2855.2</v>
      </c>
      <c r="L112" s="111">
        <v>8844.7999999999993</v>
      </c>
      <c r="M112" s="113">
        <v>0</v>
      </c>
      <c r="N112" s="113">
        <v>1</v>
      </c>
      <c r="O112" s="113"/>
      <c r="P112" s="113"/>
    </row>
    <row r="113" spans="1:16" ht="12.75" customHeight="1" x14ac:dyDescent="0.2">
      <c r="A113" s="104"/>
      <c r="B113" s="105" t="s">
        <v>413</v>
      </c>
      <c r="C113" s="115"/>
      <c r="D113" s="106"/>
      <c r="E113" s="105" t="s">
        <v>7</v>
      </c>
      <c r="F113" s="115" t="s">
        <v>526</v>
      </c>
      <c r="G113" s="115" t="s">
        <v>530</v>
      </c>
      <c r="H113" s="115" t="s">
        <v>414</v>
      </c>
      <c r="I113" s="106" t="s">
        <v>539</v>
      </c>
      <c r="J113" s="111">
        <v>11700</v>
      </c>
      <c r="K113" s="111">
        <v>2855.2</v>
      </c>
      <c r="L113" s="111">
        <v>8844.7999999999993</v>
      </c>
      <c r="M113" s="113">
        <v>0</v>
      </c>
      <c r="N113" s="113" t="s">
        <v>369</v>
      </c>
      <c r="O113" s="113"/>
      <c r="P113" s="113"/>
    </row>
    <row r="114" spans="1:16" ht="21.75" customHeight="1" x14ac:dyDescent="0.2">
      <c r="A114" s="104"/>
      <c r="B114" s="105" t="s">
        <v>540</v>
      </c>
      <c r="C114" s="115"/>
      <c r="D114" s="106"/>
      <c r="E114" s="105" t="s">
        <v>7</v>
      </c>
      <c r="F114" s="115" t="s">
        <v>541</v>
      </c>
      <c r="G114" s="115" t="s">
        <v>369</v>
      </c>
      <c r="H114" s="115" t="s">
        <v>369</v>
      </c>
      <c r="I114" s="106" t="s">
        <v>542</v>
      </c>
      <c r="J114" s="111">
        <v>5979793.8899999997</v>
      </c>
      <c r="K114" s="111">
        <v>750484.79</v>
      </c>
      <c r="L114" s="111">
        <v>5229309.0999999996</v>
      </c>
      <c r="M114" s="113">
        <v>0</v>
      </c>
      <c r="N114" s="113">
        <v>1</v>
      </c>
      <c r="O114" s="113"/>
      <c r="P114" s="113"/>
    </row>
    <row r="115" spans="1:16" ht="32.25" customHeight="1" x14ac:dyDescent="0.2">
      <c r="A115" s="104"/>
      <c r="B115" s="105" t="s">
        <v>543</v>
      </c>
      <c r="C115" s="115"/>
      <c r="D115" s="106"/>
      <c r="E115" s="105" t="s">
        <v>7</v>
      </c>
      <c r="F115" s="115" t="s">
        <v>544</v>
      </c>
      <c r="G115" s="115" t="s">
        <v>369</v>
      </c>
      <c r="H115" s="115" t="s">
        <v>369</v>
      </c>
      <c r="I115" s="106" t="s">
        <v>545</v>
      </c>
      <c r="J115" s="111">
        <v>5979793.8899999997</v>
      </c>
      <c r="K115" s="111">
        <v>750484.79</v>
      </c>
      <c r="L115" s="111">
        <v>5229309.0999999996</v>
      </c>
      <c r="M115" s="113">
        <v>0</v>
      </c>
      <c r="N115" s="113">
        <v>1</v>
      </c>
      <c r="O115" s="113"/>
      <c r="P115" s="113"/>
    </row>
    <row r="116" spans="1:16" ht="53.25" customHeight="1" x14ac:dyDescent="0.2">
      <c r="A116" s="104"/>
      <c r="B116" s="105" t="s">
        <v>546</v>
      </c>
      <c r="C116" s="115"/>
      <c r="D116" s="106"/>
      <c r="E116" s="105" t="s">
        <v>7</v>
      </c>
      <c r="F116" s="115" t="s">
        <v>544</v>
      </c>
      <c r="G116" s="115" t="s">
        <v>547</v>
      </c>
      <c r="H116" s="115" t="s">
        <v>369</v>
      </c>
      <c r="I116" s="106" t="s">
        <v>548</v>
      </c>
      <c r="J116" s="111">
        <v>5979793.8899999997</v>
      </c>
      <c r="K116" s="111">
        <v>750484.79</v>
      </c>
      <c r="L116" s="111">
        <v>5229309.0999999996</v>
      </c>
      <c r="M116" s="113">
        <v>0</v>
      </c>
      <c r="N116" s="113">
        <v>1</v>
      </c>
      <c r="O116" s="113"/>
      <c r="P116" s="113"/>
    </row>
    <row r="117" spans="1:16" ht="21.75" customHeight="1" x14ac:dyDescent="0.2">
      <c r="A117" s="104"/>
      <c r="B117" s="105" t="s">
        <v>549</v>
      </c>
      <c r="C117" s="115"/>
      <c r="D117" s="106"/>
      <c r="E117" s="105" t="s">
        <v>7</v>
      </c>
      <c r="F117" s="115" t="s">
        <v>544</v>
      </c>
      <c r="G117" s="115" t="s">
        <v>550</v>
      </c>
      <c r="H117" s="115" t="s">
        <v>369</v>
      </c>
      <c r="I117" s="106" t="s">
        <v>551</v>
      </c>
      <c r="J117" s="111">
        <v>38998</v>
      </c>
      <c r="K117" s="111" t="s">
        <v>389</v>
      </c>
      <c r="L117" s="111">
        <v>38998</v>
      </c>
      <c r="M117" s="113">
        <v>0</v>
      </c>
      <c r="N117" s="113">
        <v>1</v>
      </c>
      <c r="O117" s="113"/>
      <c r="P117" s="113"/>
    </row>
    <row r="118" spans="1:16" ht="21.75" customHeight="1" x14ac:dyDescent="0.2">
      <c r="A118" s="104"/>
      <c r="B118" s="105" t="s">
        <v>408</v>
      </c>
      <c r="C118" s="115"/>
      <c r="D118" s="106"/>
      <c r="E118" s="105" t="s">
        <v>7</v>
      </c>
      <c r="F118" s="115" t="s">
        <v>544</v>
      </c>
      <c r="G118" s="115" t="s">
        <v>550</v>
      </c>
      <c r="H118" s="115" t="s">
        <v>409</v>
      </c>
      <c r="I118" s="106" t="s">
        <v>552</v>
      </c>
      <c r="J118" s="111">
        <v>38998</v>
      </c>
      <c r="K118" s="111" t="s">
        <v>389</v>
      </c>
      <c r="L118" s="111">
        <v>38998</v>
      </c>
      <c r="M118" s="113">
        <v>0</v>
      </c>
      <c r="N118" s="113">
        <v>1</v>
      </c>
      <c r="O118" s="113"/>
      <c r="P118" s="113"/>
    </row>
    <row r="119" spans="1:16" ht="21.75" customHeight="1" x14ac:dyDescent="0.2">
      <c r="A119" s="104"/>
      <c r="B119" s="105" t="s">
        <v>411</v>
      </c>
      <c r="C119" s="115"/>
      <c r="D119" s="106"/>
      <c r="E119" s="105" t="s">
        <v>7</v>
      </c>
      <c r="F119" s="115" t="s">
        <v>544</v>
      </c>
      <c r="G119" s="115" t="s">
        <v>550</v>
      </c>
      <c r="H119" s="115" t="s">
        <v>88</v>
      </c>
      <c r="I119" s="106" t="s">
        <v>553</v>
      </c>
      <c r="J119" s="111">
        <v>38998</v>
      </c>
      <c r="K119" s="111" t="s">
        <v>389</v>
      </c>
      <c r="L119" s="111">
        <v>38998</v>
      </c>
      <c r="M119" s="113">
        <v>0</v>
      </c>
      <c r="N119" s="113">
        <v>1</v>
      </c>
      <c r="O119" s="113"/>
      <c r="P119" s="113"/>
    </row>
    <row r="120" spans="1:16" ht="12.75" customHeight="1" x14ac:dyDescent="0.2">
      <c r="A120" s="104"/>
      <c r="B120" s="105" t="s">
        <v>413</v>
      </c>
      <c r="C120" s="115"/>
      <c r="D120" s="106"/>
      <c r="E120" s="105" t="s">
        <v>7</v>
      </c>
      <c r="F120" s="115" t="s">
        <v>544</v>
      </c>
      <c r="G120" s="115" t="s">
        <v>550</v>
      </c>
      <c r="H120" s="115" t="s">
        <v>414</v>
      </c>
      <c r="I120" s="106" t="s">
        <v>554</v>
      </c>
      <c r="J120" s="111">
        <v>38998</v>
      </c>
      <c r="K120" s="111" t="s">
        <v>389</v>
      </c>
      <c r="L120" s="111">
        <v>38998</v>
      </c>
      <c r="M120" s="113">
        <v>0</v>
      </c>
      <c r="N120" s="113" t="s">
        <v>369</v>
      </c>
      <c r="O120" s="113"/>
      <c r="P120" s="113"/>
    </row>
    <row r="121" spans="1:16" ht="32.25" customHeight="1" x14ac:dyDescent="0.2">
      <c r="A121" s="104"/>
      <c r="B121" s="105" t="s">
        <v>555</v>
      </c>
      <c r="C121" s="115"/>
      <c r="D121" s="106"/>
      <c r="E121" s="105" t="s">
        <v>7</v>
      </c>
      <c r="F121" s="115" t="s">
        <v>544</v>
      </c>
      <c r="G121" s="115" t="s">
        <v>556</v>
      </c>
      <c r="H121" s="115" t="s">
        <v>369</v>
      </c>
      <c r="I121" s="106" t="s">
        <v>557</v>
      </c>
      <c r="J121" s="111">
        <v>4052120</v>
      </c>
      <c r="K121" s="111">
        <v>565024.79</v>
      </c>
      <c r="L121" s="111">
        <v>3487095.21</v>
      </c>
      <c r="M121" s="113">
        <v>0</v>
      </c>
      <c r="N121" s="113">
        <v>1</v>
      </c>
      <c r="O121" s="113"/>
      <c r="P121" s="113"/>
    </row>
    <row r="122" spans="1:16" ht="21.75" customHeight="1" x14ac:dyDescent="0.2">
      <c r="A122" s="104"/>
      <c r="B122" s="105" t="s">
        <v>408</v>
      </c>
      <c r="C122" s="115"/>
      <c r="D122" s="106"/>
      <c r="E122" s="105" t="s">
        <v>7</v>
      </c>
      <c r="F122" s="115" t="s">
        <v>544</v>
      </c>
      <c r="G122" s="115" t="s">
        <v>556</v>
      </c>
      <c r="H122" s="115" t="s">
        <v>409</v>
      </c>
      <c r="I122" s="106" t="s">
        <v>558</v>
      </c>
      <c r="J122" s="111">
        <v>4052120</v>
      </c>
      <c r="K122" s="111">
        <v>565024.79</v>
      </c>
      <c r="L122" s="111">
        <v>3487095.21</v>
      </c>
      <c r="M122" s="113">
        <v>0</v>
      </c>
      <c r="N122" s="113">
        <v>1</v>
      </c>
      <c r="O122" s="113"/>
      <c r="P122" s="113"/>
    </row>
    <row r="123" spans="1:16" ht="21.75" customHeight="1" x14ac:dyDescent="0.2">
      <c r="A123" s="104"/>
      <c r="B123" s="105" t="s">
        <v>411</v>
      </c>
      <c r="C123" s="115"/>
      <c r="D123" s="106"/>
      <c r="E123" s="105" t="s">
        <v>7</v>
      </c>
      <c r="F123" s="115" t="s">
        <v>544</v>
      </c>
      <c r="G123" s="115" t="s">
        <v>556</v>
      </c>
      <c r="H123" s="115" t="s">
        <v>88</v>
      </c>
      <c r="I123" s="106" t="s">
        <v>559</v>
      </c>
      <c r="J123" s="111">
        <v>4052120</v>
      </c>
      <c r="K123" s="111">
        <v>565024.79</v>
      </c>
      <c r="L123" s="111">
        <v>3487095.21</v>
      </c>
      <c r="M123" s="113">
        <v>0</v>
      </c>
      <c r="N123" s="113">
        <v>1</v>
      </c>
      <c r="O123" s="113"/>
      <c r="P123" s="113"/>
    </row>
    <row r="124" spans="1:16" ht="12.75" customHeight="1" x14ac:dyDescent="0.2">
      <c r="A124" s="104"/>
      <c r="B124" s="105" t="s">
        <v>476</v>
      </c>
      <c r="C124" s="115"/>
      <c r="D124" s="106"/>
      <c r="E124" s="105" t="s">
        <v>7</v>
      </c>
      <c r="F124" s="115" t="s">
        <v>544</v>
      </c>
      <c r="G124" s="115" t="s">
        <v>556</v>
      </c>
      <c r="H124" s="115" t="s">
        <v>477</v>
      </c>
      <c r="I124" s="106" t="s">
        <v>560</v>
      </c>
      <c r="J124" s="111">
        <v>4052120</v>
      </c>
      <c r="K124" s="111">
        <v>565024.79</v>
      </c>
      <c r="L124" s="111">
        <v>3487095.21</v>
      </c>
      <c r="M124" s="113">
        <v>0</v>
      </c>
      <c r="N124" s="113" t="s">
        <v>369</v>
      </c>
      <c r="O124" s="113"/>
      <c r="P124" s="113"/>
    </row>
    <row r="125" spans="1:16" ht="12.75" customHeight="1" x14ac:dyDescent="0.2">
      <c r="A125" s="104"/>
      <c r="B125" s="105" t="s">
        <v>561</v>
      </c>
      <c r="C125" s="115"/>
      <c r="D125" s="106"/>
      <c r="E125" s="105" t="s">
        <v>7</v>
      </c>
      <c r="F125" s="115" t="s">
        <v>544</v>
      </c>
      <c r="G125" s="115" t="s">
        <v>562</v>
      </c>
      <c r="H125" s="115" t="s">
        <v>369</v>
      </c>
      <c r="I125" s="106" t="s">
        <v>563</v>
      </c>
      <c r="J125" s="111">
        <v>52325.83</v>
      </c>
      <c r="K125" s="111" t="s">
        <v>389</v>
      </c>
      <c r="L125" s="111">
        <v>52325.83</v>
      </c>
      <c r="M125" s="113">
        <v>0</v>
      </c>
      <c r="N125" s="113">
        <v>1</v>
      </c>
      <c r="O125" s="113"/>
      <c r="P125" s="113"/>
    </row>
    <row r="126" spans="1:16" ht="21.75" customHeight="1" x14ac:dyDescent="0.2">
      <c r="A126" s="104"/>
      <c r="B126" s="105" t="s">
        <v>408</v>
      </c>
      <c r="C126" s="115"/>
      <c r="D126" s="106"/>
      <c r="E126" s="105" t="s">
        <v>7</v>
      </c>
      <c r="F126" s="115" t="s">
        <v>544</v>
      </c>
      <c r="G126" s="115" t="s">
        <v>562</v>
      </c>
      <c r="H126" s="115" t="s">
        <v>409</v>
      </c>
      <c r="I126" s="106" t="s">
        <v>564</v>
      </c>
      <c r="J126" s="111">
        <v>52325.83</v>
      </c>
      <c r="K126" s="111" t="s">
        <v>389</v>
      </c>
      <c r="L126" s="111">
        <v>52325.83</v>
      </c>
      <c r="M126" s="113">
        <v>0</v>
      </c>
      <c r="N126" s="113">
        <v>1</v>
      </c>
      <c r="O126" s="113"/>
      <c r="P126" s="113"/>
    </row>
    <row r="127" spans="1:16" ht="21.75" customHeight="1" x14ac:dyDescent="0.2">
      <c r="A127" s="104"/>
      <c r="B127" s="105" t="s">
        <v>411</v>
      </c>
      <c r="C127" s="115"/>
      <c r="D127" s="106"/>
      <c r="E127" s="105" t="s">
        <v>7</v>
      </c>
      <c r="F127" s="115" t="s">
        <v>544</v>
      </c>
      <c r="G127" s="115" t="s">
        <v>562</v>
      </c>
      <c r="H127" s="115" t="s">
        <v>88</v>
      </c>
      <c r="I127" s="106" t="s">
        <v>565</v>
      </c>
      <c r="J127" s="111">
        <v>52325.83</v>
      </c>
      <c r="K127" s="111" t="s">
        <v>389</v>
      </c>
      <c r="L127" s="111">
        <v>52325.83</v>
      </c>
      <c r="M127" s="113">
        <v>0</v>
      </c>
      <c r="N127" s="113">
        <v>1</v>
      </c>
      <c r="O127" s="113"/>
      <c r="P127" s="113"/>
    </row>
    <row r="128" spans="1:16" ht="12.75" customHeight="1" x14ac:dyDescent="0.2">
      <c r="A128" s="104"/>
      <c r="B128" s="105" t="s">
        <v>413</v>
      </c>
      <c r="C128" s="115"/>
      <c r="D128" s="106"/>
      <c r="E128" s="105" t="s">
        <v>7</v>
      </c>
      <c r="F128" s="115" t="s">
        <v>544</v>
      </c>
      <c r="G128" s="115" t="s">
        <v>562</v>
      </c>
      <c r="H128" s="115" t="s">
        <v>414</v>
      </c>
      <c r="I128" s="106" t="s">
        <v>566</v>
      </c>
      <c r="J128" s="111">
        <v>52325.83</v>
      </c>
      <c r="K128" s="111" t="s">
        <v>389</v>
      </c>
      <c r="L128" s="111">
        <v>52325.83</v>
      </c>
      <c r="M128" s="113">
        <v>0</v>
      </c>
      <c r="N128" s="113" t="s">
        <v>369</v>
      </c>
      <c r="O128" s="113"/>
      <c r="P128" s="113"/>
    </row>
    <row r="129" spans="1:16" ht="42.75" customHeight="1" x14ac:dyDescent="0.2">
      <c r="A129" s="104"/>
      <c r="B129" s="105" t="s">
        <v>567</v>
      </c>
      <c r="C129" s="115"/>
      <c r="D129" s="106"/>
      <c r="E129" s="105" t="s">
        <v>7</v>
      </c>
      <c r="F129" s="115" t="s">
        <v>544</v>
      </c>
      <c r="G129" s="115" t="s">
        <v>568</v>
      </c>
      <c r="H129" s="115" t="s">
        <v>369</v>
      </c>
      <c r="I129" s="106" t="s">
        <v>569</v>
      </c>
      <c r="J129" s="111">
        <v>741863.17</v>
      </c>
      <c r="K129" s="111">
        <v>185460</v>
      </c>
      <c r="L129" s="111">
        <v>556403.17000000004</v>
      </c>
      <c r="M129" s="113">
        <v>0</v>
      </c>
      <c r="N129" s="113">
        <v>1</v>
      </c>
      <c r="O129" s="113"/>
      <c r="P129" s="113"/>
    </row>
    <row r="130" spans="1:16" ht="53.25" customHeight="1" x14ac:dyDescent="0.2">
      <c r="A130" s="104"/>
      <c r="B130" s="105" t="s">
        <v>382</v>
      </c>
      <c r="C130" s="115"/>
      <c r="D130" s="106"/>
      <c r="E130" s="105" t="s">
        <v>7</v>
      </c>
      <c r="F130" s="115" t="s">
        <v>544</v>
      </c>
      <c r="G130" s="115" t="s">
        <v>568</v>
      </c>
      <c r="H130" s="115" t="s">
        <v>54</v>
      </c>
      <c r="I130" s="106" t="s">
        <v>570</v>
      </c>
      <c r="J130" s="111">
        <v>741863.17</v>
      </c>
      <c r="K130" s="111">
        <v>185460</v>
      </c>
      <c r="L130" s="111">
        <v>556403.17000000004</v>
      </c>
      <c r="M130" s="113">
        <v>0</v>
      </c>
      <c r="N130" s="113">
        <v>1</v>
      </c>
      <c r="O130" s="113"/>
      <c r="P130" s="113"/>
    </row>
    <row r="131" spans="1:16" ht="21.75" customHeight="1" x14ac:dyDescent="0.2">
      <c r="A131" s="104"/>
      <c r="B131" s="105" t="s">
        <v>384</v>
      </c>
      <c r="C131" s="115"/>
      <c r="D131" s="106"/>
      <c r="E131" s="105" t="s">
        <v>7</v>
      </c>
      <c r="F131" s="115" t="s">
        <v>544</v>
      </c>
      <c r="G131" s="115" t="s">
        <v>568</v>
      </c>
      <c r="H131" s="115" t="s">
        <v>87</v>
      </c>
      <c r="I131" s="106" t="s">
        <v>571</v>
      </c>
      <c r="J131" s="111">
        <v>741863.17</v>
      </c>
      <c r="K131" s="111">
        <v>185460</v>
      </c>
      <c r="L131" s="111">
        <v>556403.17000000004</v>
      </c>
      <c r="M131" s="113">
        <v>0</v>
      </c>
      <c r="N131" s="113">
        <v>1</v>
      </c>
      <c r="O131" s="113"/>
      <c r="P131" s="113"/>
    </row>
    <row r="132" spans="1:16" ht="21.75" customHeight="1" x14ac:dyDescent="0.2">
      <c r="A132" s="104"/>
      <c r="B132" s="105" t="s">
        <v>572</v>
      </c>
      <c r="C132" s="115"/>
      <c r="D132" s="106"/>
      <c r="E132" s="105" t="s">
        <v>7</v>
      </c>
      <c r="F132" s="115" t="s">
        <v>544</v>
      </c>
      <c r="G132" s="115" t="s">
        <v>568</v>
      </c>
      <c r="H132" s="115" t="s">
        <v>573</v>
      </c>
      <c r="I132" s="106" t="s">
        <v>574</v>
      </c>
      <c r="J132" s="111">
        <v>741863.17</v>
      </c>
      <c r="K132" s="111">
        <v>185460</v>
      </c>
      <c r="L132" s="111">
        <v>556403.17000000004</v>
      </c>
      <c r="M132" s="113">
        <v>0</v>
      </c>
      <c r="N132" s="113" t="s">
        <v>369</v>
      </c>
      <c r="O132" s="113"/>
      <c r="P132" s="113"/>
    </row>
    <row r="133" spans="1:16" ht="21.75" customHeight="1" x14ac:dyDescent="0.2">
      <c r="A133" s="104"/>
      <c r="B133" s="105" t="s">
        <v>575</v>
      </c>
      <c r="C133" s="115"/>
      <c r="D133" s="106"/>
      <c r="E133" s="105" t="s">
        <v>7</v>
      </c>
      <c r="F133" s="115" t="s">
        <v>544</v>
      </c>
      <c r="G133" s="115" t="s">
        <v>576</v>
      </c>
      <c r="H133" s="115" t="s">
        <v>369</v>
      </c>
      <c r="I133" s="106" t="s">
        <v>577</v>
      </c>
      <c r="J133" s="111">
        <v>1068100</v>
      </c>
      <c r="K133" s="111" t="s">
        <v>389</v>
      </c>
      <c r="L133" s="111">
        <v>1068100</v>
      </c>
      <c r="M133" s="113">
        <v>0</v>
      </c>
      <c r="N133" s="113">
        <v>1</v>
      </c>
      <c r="O133" s="113"/>
      <c r="P133" s="113"/>
    </row>
    <row r="134" spans="1:16" ht="21.75" customHeight="1" x14ac:dyDescent="0.2">
      <c r="A134" s="104"/>
      <c r="B134" s="105" t="s">
        <v>408</v>
      </c>
      <c r="C134" s="115"/>
      <c r="D134" s="106"/>
      <c r="E134" s="105" t="s">
        <v>7</v>
      </c>
      <c r="F134" s="115" t="s">
        <v>544</v>
      </c>
      <c r="G134" s="115" t="s">
        <v>576</v>
      </c>
      <c r="H134" s="115" t="s">
        <v>409</v>
      </c>
      <c r="I134" s="106" t="s">
        <v>578</v>
      </c>
      <c r="J134" s="111">
        <v>1068100</v>
      </c>
      <c r="K134" s="111" t="s">
        <v>389</v>
      </c>
      <c r="L134" s="111">
        <v>1068100</v>
      </c>
      <c r="M134" s="113">
        <v>0</v>
      </c>
      <c r="N134" s="113">
        <v>1</v>
      </c>
      <c r="O134" s="113"/>
      <c r="P134" s="113"/>
    </row>
    <row r="135" spans="1:16" ht="21.75" customHeight="1" x14ac:dyDescent="0.2">
      <c r="A135" s="104"/>
      <c r="B135" s="105" t="s">
        <v>411</v>
      </c>
      <c r="C135" s="115"/>
      <c r="D135" s="106"/>
      <c r="E135" s="105" t="s">
        <v>7</v>
      </c>
      <c r="F135" s="115" t="s">
        <v>544</v>
      </c>
      <c r="G135" s="115" t="s">
        <v>576</v>
      </c>
      <c r="H135" s="115" t="s">
        <v>88</v>
      </c>
      <c r="I135" s="106" t="s">
        <v>579</v>
      </c>
      <c r="J135" s="111">
        <v>1068100</v>
      </c>
      <c r="K135" s="111" t="s">
        <v>389</v>
      </c>
      <c r="L135" s="111">
        <v>1068100</v>
      </c>
      <c r="M135" s="113">
        <v>0</v>
      </c>
      <c r="N135" s="113">
        <v>1</v>
      </c>
      <c r="O135" s="113"/>
      <c r="P135" s="113"/>
    </row>
    <row r="136" spans="1:16" ht="12.75" customHeight="1" x14ac:dyDescent="0.2">
      <c r="A136" s="104"/>
      <c r="B136" s="105" t="s">
        <v>413</v>
      </c>
      <c r="C136" s="115"/>
      <c r="D136" s="106"/>
      <c r="E136" s="105" t="s">
        <v>7</v>
      </c>
      <c r="F136" s="115" t="s">
        <v>544</v>
      </c>
      <c r="G136" s="115" t="s">
        <v>576</v>
      </c>
      <c r="H136" s="115" t="s">
        <v>414</v>
      </c>
      <c r="I136" s="106" t="s">
        <v>580</v>
      </c>
      <c r="J136" s="111">
        <v>1068100</v>
      </c>
      <c r="K136" s="111" t="s">
        <v>389</v>
      </c>
      <c r="L136" s="111">
        <v>1068100</v>
      </c>
      <c r="M136" s="113">
        <v>0</v>
      </c>
      <c r="N136" s="113" t="s">
        <v>369</v>
      </c>
      <c r="O136" s="113"/>
      <c r="P136" s="113"/>
    </row>
    <row r="137" spans="1:16" ht="21.75" customHeight="1" x14ac:dyDescent="0.2">
      <c r="A137" s="104"/>
      <c r="B137" s="105" t="s">
        <v>581</v>
      </c>
      <c r="C137" s="115"/>
      <c r="D137" s="106"/>
      <c r="E137" s="105" t="s">
        <v>7</v>
      </c>
      <c r="F137" s="115" t="s">
        <v>544</v>
      </c>
      <c r="G137" s="115" t="s">
        <v>582</v>
      </c>
      <c r="H137" s="115" t="s">
        <v>369</v>
      </c>
      <c r="I137" s="106" t="s">
        <v>583</v>
      </c>
      <c r="J137" s="111">
        <v>26386.89</v>
      </c>
      <c r="K137" s="111" t="s">
        <v>389</v>
      </c>
      <c r="L137" s="111">
        <v>26386.89</v>
      </c>
      <c r="M137" s="113">
        <v>0</v>
      </c>
      <c r="N137" s="113">
        <v>1</v>
      </c>
      <c r="O137" s="113"/>
      <c r="P137" s="113"/>
    </row>
    <row r="138" spans="1:16" ht="21.75" customHeight="1" x14ac:dyDescent="0.2">
      <c r="A138" s="104"/>
      <c r="B138" s="105" t="s">
        <v>408</v>
      </c>
      <c r="C138" s="115"/>
      <c r="D138" s="106"/>
      <c r="E138" s="105" t="s">
        <v>7</v>
      </c>
      <c r="F138" s="115" t="s">
        <v>544</v>
      </c>
      <c r="G138" s="115" t="s">
        <v>582</v>
      </c>
      <c r="H138" s="115" t="s">
        <v>409</v>
      </c>
      <c r="I138" s="106" t="s">
        <v>584</v>
      </c>
      <c r="J138" s="111">
        <v>26386.89</v>
      </c>
      <c r="K138" s="111" t="s">
        <v>389</v>
      </c>
      <c r="L138" s="111">
        <v>26386.89</v>
      </c>
      <c r="M138" s="113">
        <v>0</v>
      </c>
      <c r="N138" s="113">
        <v>1</v>
      </c>
      <c r="O138" s="113"/>
      <c r="P138" s="113"/>
    </row>
    <row r="139" spans="1:16" ht="21.75" customHeight="1" x14ac:dyDescent="0.2">
      <c r="A139" s="104"/>
      <c r="B139" s="105" t="s">
        <v>411</v>
      </c>
      <c r="C139" s="115"/>
      <c r="D139" s="106"/>
      <c r="E139" s="105" t="s">
        <v>7</v>
      </c>
      <c r="F139" s="115" t="s">
        <v>544</v>
      </c>
      <c r="G139" s="115" t="s">
        <v>582</v>
      </c>
      <c r="H139" s="115" t="s">
        <v>88</v>
      </c>
      <c r="I139" s="106" t="s">
        <v>585</v>
      </c>
      <c r="J139" s="111">
        <v>26386.89</v>
      </c>
      <c r="K139" s="111" t="s">
        <v>389</v>
      </c>
      <c r="L139" s="111">
        <v>26386.89</v>
      </c>
      <c r="M139" s="113">
        <v>0</v>
      </c>
      <c r="N139" s="113">
        <v>1</v>
      </c>
      <c r="O139" s="113"/>
      <c r="P139" s="113"/>
    </row>
    <row r="140" spans="1:16" ht="12.75" customHeight="1" x14ac:dyDescent="0.2">
      <c r="A140" s="104"/>
      <c r="B140" s="105" t="s">
        <v>413</v>
      </c>
      <c r="C140" s="115"/>
      <c r="D140" s="106"/>
      <c r="E140" s="105" t="s">
        <v>7</v>
      </c>
      <c r="F140" s="115" t="s">
        <v>544</v>
      </c>
      <c r="G140" s="115" t="s">
        <v>582</v>
      </c>
      <c r="H140" s="115" t="s">
        <v>414</v>
      </c>
      <c r="I140" s="106" t="s">
        <v>586</v>
      </c>
      <c r="J140" s="111">
        <v>26386.89</v>
      </c>
      <c r="K140" s="111" t="s">
        <v>389</v>
      </c>
      <c r="L140" s="111">
        <v>26386.89</v>
      </c>
      <c r="M140" s="113">
        <v>0</v>
      </c>
      <c r="N140" s="113" t="s">
        <v>369</v>
      </c>
      <c r="O140" s="113"/>
      <c r="P140" s="113"/>
    </row>
    <row r="141" spans="1:16" ht="12.75" customHeight="1" x14ac:dyDescent="0.2">
      <c r="A141" s="104"/>
      <c r="B141" s="105" t="s">
        <v>587</v>
      </c>
      <c r="C141" s="115"/>
      <c r="D141" s="106"/>
      <c r="E141" s="105" t="s">
        <v>7</v>
      </c>
      <c r="F141" s="115" t="s">
        <v>588</v>
      </c>
      <c r="G141" s="115" t="s">
        <v>369</v>
      </c>
      <c r="H141" s="115" t="s">
        <v>369</v>
      </c>
      <c r="I141" s="106" t="s">
        <v>589</v>
      </c>
      <c r="J141" s="111">
        <v>9209296.6199999992</v>
      </c>
      <c r="K141" s="111">
        <v>311414.64</v>
      </c>
      <c r="L141" s="111">
        <v>8897881.9800000004</v>
      </c>
      <c r="M141" s="113">
        <v>0</v>
      </c>
      <c r="N141" s="113">
        <v>1</v>
      </c>
      <c r="O141" s="113"/>
      <c r="P141" s="113"/>
    </row>
    <row r="142" spans="1:16" ht="12.75" customHeight="1" x14ac:dyDescent="0.2">
      <c r="A142" s="104"/>
      <c r="B142" s="105" t="s">
        <v>590</v>
      </c>
      <c r="C142" s="115"/>
      <c r="D142" s="106"/>
      <c r="E142" s="105" t="s">
        <v>7</v>
      </c>
      <c r="F142" s="115" t="s">
        <v>591</v>
      </c>
      <c r="G142" s="115" t="s">
        <v>369</v>
      </c>
      <c r="H142" s="115" t="s">
        <v>369</v>
      </c>
      <c r="I142" s="106" t="s">
        <v>592</v>
      </c>
      <c r="J142" s="111">
        <v>597809.48</v>
      </c>
      <c r="K142" s="111">
        <v>38936.28</v>
      </c>
      <c r="L142" s="111">
        <v>558873.19999999995</v>
      </c>
      <c r="M142" s="113">
        <v>0</v>
      </c>
      <c r="N142" s="113">
        <v>1</v>
      </c>
      <c r="O142" s="113"/>
      <c r="P142" s="113"/>
    </row>
    <row r="143" spans="1:16" ht="53.25" customHeight="1" x14ac:dyDescent="0.2">
      <c r="A143" s="104"/>
      <c r="B143" s="105" t="s">
        <v>593</v>
      </c>
      <c r="C143" s="115"/>
      <c r="D143" s="106"/>
      <c r="E143" s="105" t="s">
        <v>7</v>
      </c>
      <c r="F143" s="115" t="s">
        <v>591</v>
      </c>
      <c r="G143" s="115" t="s">
        <v>594</v>
      </c>
      <c r="H143" s="115" t="s">
        <v>369</v>
      </c>
      <c r="I143" s="106" t="s">
        <v>595</v>
      </c>
      <c r="J143" s="111">
        <v>597809.48</v>
      </c>
      <c r="K143" s="111">
        <v>38936.28</v>
      </c>
      <c r="L143" s="111">
        <v>558873.19999999995</v>
      </c>
      <c r="M143" s="113">
        <v>0</v>
      </c>
      <c r="N143" s="113">
        <v>1</v>
      </c>
      <c r="O143" s="113"/>
      <c r="P143" s="113"/>
    </row>
    <row r="144" spans="1:16" ht="84.75" customHeight="1" x14ac:dyDescent="0.2">
      <c r="A144" s="104"/>
      <c r="B144" s="105" t="s">
        <v>596</v>
      </c>
      <c r="C144" s="115"/>
      <c r="D144" s="106"/>
      <c r="E144" s="105" t="s">
        <v>7</v>
      </c>
      <c r="F144" s="115" t="s">
        <v>591</v>
      </c>
      <c r="G144" s="115" t="s">
        <v>597</v>
      </c>
      <c r="H144" s="115" t="s">
        <v>369</v>
      </c>
      <c r="I144" s="106" t="s">
        <v>598</v>
      </c>
      <c r="J144" s="111">
        <v>597809.48</v>
      </c>
      <c r="K144" s="111">
        <v>38936.28</v>
      </c>
      <c r="L144" s="111">
        <v>558873.19999999995</v>
      </c>
      <c r="M144" s="113">
        <v>0</v>
      </c>
      <c r="N144" s="113">
        <v>1</v>
      </c>
      <c r="O144" s="113"/>
      <c r="P144" s="113"/>
    </row>
    <row r="145" spans="1:16" ht="53.25" customHeight="1" x14ac:dyDescent="0.2">
      <c r="A145" s="104"/>
      <c r="B145" s="105" t="s">
        <v>382</v>
      </c>
      <c r="C145" s="115"/>
      <c r="D145" s="106"/>
      <c r="E145" s="105" t="s">
        <v>7</v>
      </c>
      <c r="F145" s="115" t="s">
        <v>591</v>
      </c>
      <c r="G145" s="115" t="s">
        <v>597</v>
      </c>
      <c r="H145" s="115" t="s">
        <v>54</v>
      </c>
      <c r="I145" s="106" t="s">
        <v>599</v>
      </c>
      <c r="J145" s="111">
        <v>151091.87</v>
      </c>
      <c r="K145" s="111">
        <v>37772.97</v>
      </c>
      <c r="L145" s="111">
        <v>113318.9</v>
      </c>
      <c r="M145" s="113">
        <v>0</v>
      </c>
      <c r="N145" s="113">
        <v>1</v>
      </c>
      <c r="O145" s="113"/>
      <c r="P145" s="113"/>
    </row>
    <row r="146" spans="1:16" ht="21.75" customHeight="1" x14ac:dyDescent="0.2">
      <c r="A146" s="104"/>
      <c r="B146" s="105" t="s">
        <v>384</v>
      </c>
      <c r="C146" s="115"/>
      <c r="D146" s="106"/>
      <c r="E146" s="105" t="s">
        <v>7</v>
      </c>
      <c r="F146" s="115" t="s">
        <v>591</v>
      </c>
      <c r="G146" s="115" t="s">
        <v>597</v>
      </c>
      <c r="H146" s="115" t="s">
        <v>87</v>
      </c>
      <c r="I146" s="106" t="s">
        <v>600</v>
      </c>
      <c r="J146" s="111">
        <v>151091.87</v>
      </c>
      <c r="K146" s="111">
        <v>37772.97</v>
      </c>
      <c r="L146" s="111">
        <v>113318.9</v>
      </c>
      <c r="M146" s="113">
        <v>0</v>
      </c>
      <c r="N146" s="113">
        <v>1</v>
      </c>
      <c r="O146" s="113"/>
      <c r="P146" s="113"/>
    </row>
    <row r="147" spans="1:16" ht="21.75" customHeight="1" x14ac:dyDescent="0.2">
      <c r="A147" s="104"/>
      <c r="B147" s="105" t="s">
        <v>386</v>
      </c>
      <c r="C147" s="115"/>
      <c r="D147" s="106"/>
      <c r="E147" s="105" t="s">
        <v>7</v>
      </c>
      <c r="F147" s="115" t="s">
        <v>591</v>
      </c>
      <c r="G147" s="115" t="s">
        <v>597</v>
      </c>
      <c r="H147" s="115" t="s">
        <v>387</v>
      </c>
      <c r="I147" s="106" t="s">
        <v>601</v>
      </c>
      <c r="J147" s="111">
        <v>116045.98</v>
      </c>
      <c r="K147" s="111">
        <v>29011.5</v>
      </c>
      <c r="L147" s="111">
        <v>87034.48</v>
      </c>
      <c r="M147" s="113">
        <v>0</v>
      </c>
      <c r="N147" s="113" t="s">
        <v>369</v>
      </c>
      <c r="O147" s="113"/>
      <c r="P147" s="113"/>
    </row>
    <row r="148" spans="1:16" ht="32.25" customHeight="1" x14ac:dyDescent="0.2">
      <c r="A148" s="104"/>
      <c r="B148" s="105" t="s">
        <v>393</v>
      </c>
      <c r="C148" s="115"/>
      <c r="D148" s="106"/>
      <c r="E148" s="105" t="s">
        <v>7</v>
      </c>
      <c r="F148" s="115" t="s">
        <v>591</v>
      </c>
      <c r="G148" s="115" t="s">
        <v>597</v>
      </c>
      <c r="H148" s="115" t="s">
        <v>394</v>
      </c>
      <c r="I148" s="106" t="s">
        <v>602</v>
      </c>
      <c r="J148" s="111">
        <v>35045.89</v>
      </c>
      <c r="K148" s="111">
        <v>8761.4699999999993</v>
      </c>
      <c r="L148" s="111">
        <v>26284.42</v>
      </c>
      <c r="M148" s="113">
        <v>0</v>
      </c>
      <c r="N148" s="113" t="s">
        <v>369</v>
      </c>
      <c r="O148" s="113"/>
      <c r="P148" s="113"/>
    </row>
    <row r="149" spans="1:16" ht="21.75" customHeight="1" x14ac:dyDescent="0.2">
      <c r="A149" s="104"/>
      <c r="B149" s="105" t="s">
        <v>408</v>
      </c>
      <c r="C149" s="115"/>
      <c r="D149" s="106"/>
      <c r="E149" s="105" t="s">
        <v>7</v>
      </c>
      <c r="F149" s="115" t="s">
        <v>591</v>
      </c>
      <c r="G149" s="115" t="s">
        <v>597</v>
      </c>
      <c r="H149" s="115" t="s">
        <v>409</v>
      </c>
      <c r="I149" s="106" t="s">
        <v>603</v>
      </c>
      <c r="J149" s="111">
        <v>446717.61</v>
      </c>
      <c r="K149" s="111">
        <v>1163.31</v>
      </c>
      <c r="L149" s="111">
        <v>445554.3</v>
      </c>
      <c r="M149" s="113">
        <v>0</v>
      </c>
      <c r="N149" s="113">
        <v>1</v>
      </c>
      <c r="O149" s="113"/>
      <c r="P149" s="113"/>
    </row>
    <row r="150" spans="1:16" ht="21.75" customHeight="1" x14ac:dyDescent="0.2">
      <c r="A150" s="104"/>
      <c r="B150" s="105" t="s">
        <v>411</v>
      </c>
      <c r="C150" s="115"/>
      <c r="D150" s="106"/>
      <c r="E150" s="105" t="s">
        <v>7</v>
      </c>
      <c r="F150" s="115" t="s">
        <v>591</v>
      </c>
      <c r="G150" s="115" t="s">
        <v>597</v>
      </c>
      <c r="H150" s="115" t="s">
        <v>88</v>
      </c>
      <c r="I150" s="106" t="s">
        <v>604</v>
      </c>
      <c r="J150" s="111">
        <v>446717.61</v>
      </c>
      <c r="K150" s="111">
        <v>1163.31</v>
      </c>
      <c r="L150" s="111">
        <v>445554.3</v>
      </c>
      <c r="M150" s="113">
        <v>0</v>
      </c>
      <c r="N150" s="113">
        <v>1</v>
      </c>
      <c r="O150" s="113"/>
      <c r="P150" s="113"/>
    </row>
    <row r="151" spans="1:16" ht="12.75" customHeight="1" x14ac:dyDescent="0.2">
      <c r="A151" s="104"/>
      <c r="B151" s="105" t="s">
        <v>413</v>
      </c>
      <c r="C151" s="115"/>
      <c r="D151" s="106"/>
      <c r="E151" s="105" t="s">
        <v>7</v>
      </c>
      <c r="F151" s="115" t="s">
        <v>591</v>
      </c>
      <c r="G151" s="115" t="s">
        <v>597</v>
      </c>
      <c r="H151" s="115" t="s">
        <v>414</v>
      </c>
      <c r="I151" s="106" t="s">
        <v>605</v>
      </c>
      <c r="J151" s="111">
        <v>333287.08</v>
      </c>
      <c r="K151" s="111">
        <v>1163.31</v>
      </c>
      <c r="L151" s="111">
        <v>332123.77</v>
      </c>
      <c r="M151" s="113">
        <v>0</v>
      </c>
      <c r="N151" s="113" t="s">
        <v>369</v>
      </c>
      <c r="O151" s="113"/>
      <c r="P151" s="113"/>
    </row>
    <row r="152" spans="1:16" ht="12.75" customHeight="1" x14ac:dyDescent="0.2">
      <c r="A152" s="104"/>
      <c r="B152" s="105" t="s">
        <v>476</v>
      </c>
      <c r="C152" s="115"/>
      <c r="D152" s="106"/>
      <c r="E152" s="105" t="s">
        <v>7</v>
      </c>
      <c r="F152" s="115" t="s">
        <v>591</v>
      </c>
      <c r="G152" s="115" t="s">
        <v>597</v>
      </c>
      <c r="H152" s="115" t="s">
        <v>477</v>
      </c>
      <c r="I152" s="106" t="s">
        <v>606</v>
      </c>
      <c r="J152" s="111">
        <v>113430.53</v>
      </c>
      <c r="K152" s="111" t="s">
        <v>389</v>
      </c>
      <c r="L152" s="111">
        <v>113430.53</v>
      </c>
      <c r="M152" s="113">
        <v>0</v>
      </c>
      <c r="N152" s="113" t="s">
        <v>369</v>
      </c>
      <c r="O152" s="113"/>
      <c r="P152" s="113"/>
    </row>
    <row r="153" spans="1:16" ht="12.75" customHeight="1" x14ac:dyDescent="0.2">
      <c r="A153" s="104"/>
      <c r="B153" s="105" t="s">
        <v>610</v>
      </c>
      <c r="C153" s="115"/>
      <c r="D153" s="106"/>
      <c r="E153" s="105" t="s">
        <v>7</v>
      </c>
      <c r="F153" s="115" t="s">
        <v>611</v>
      </c>
      <c r="G153" s="115" t="s">
        <v>369</v>
      </c>
      <c r="H153" s="115" t="s">
        <v>369</v>
      </c>
      <c r="I153" s="106" t="s">
        <v>612</v>
      </c>
      <c r="J153" s="111">
        <v>3823046.49</v>
      </c>
      <c r="K153" s="111">
        <v>147478.35999999999</v>
      </c>
      <c r="L153" s="111">
        <v>3675568.13</v>
      </c>
      <c r="M153" s="113">
        <v>0</v>
      </c>
      <c r="N153" s="113">
        <v>1</v>
      </c>
      <c r="O153" s="113"/>
      <c r="P153" s="113"/>
    </row>
    <row r="154" spans="1:16" ht="53.25" customHeight="1" x14ac:dyDescent="0.2">
      <c r="A154" s="104"/>
      <c r="B154" s="105" t="s">
        <v>593</v>
      </c>
      <c r="C154" s="115"/>
      <c r="D154" s="106"/>
      <c r="E154" s="105" t="s">
        <v>7</v>
      </c>
      <c r="F154" s="115" t="s">
        <v>611</v>
      </c>
      <c r="G154" s="115" t="s">
        <v>594</v>
      </c>
      <c r="H154" s="115" t="s">
        <v>369</v>
      </c>
      <c r="I154" s="106" t="s">
        <v>613</v>
      </c>
      <c r="J154" s="111">
        <v>3818046.49</v>
      </c>
      <c r="K154" s="111">
        <v>147478.35999999999</v>
      </c>
      <c r="L154" s="111">
        <v>3670568.13</v>
      </c>
      <c r="M154" s="113">
        <v>0</v>
      </c>
      <c r="N154" s="113">
        <v>1</v>
      </c>
      <c r="O154" s="113"/>
      <c r="P154" s="113"/>
    </row>
    <row r="155" spans="1:16" ht="21.75" customHeight="1" x14ac:dyDescent="0.2">
      <c r="A155" s="104"/>
      <c r="B155" s="105" t="s">
        <v>614</v>
      </c>
      <c r="C155" s="115"/>
      <c r="D155" s="106"/>
      <c r="E155" s="105" t="s">
        <v>7</v>
      </c>
      <c r="F155" s="115" t="s">
        <v>611</v>
      </c>
      <c r="G155" s="115" t="s">
        <v>615</v>
      </c>
      <c r="H155" s="115" t="s">
        <v>369</v>
      </c>
      <c r="I155" s="106" t="s">
        <v>616</v>
      </c>
      <c r="J155" s="111">
        <v>1772733.14</v>
      </c>
      <c r="K155" s="111">
        <v>147478.35999999999</v>
      </c>
      <c r="L155" s="111">
        <v>1625254.78</v>
      </c>
      <c r="M155" s="113">
        <v>0</v>
      </c>
      <c r="N155" s="113">
        <v>1</v>
      </c>
      <c r="O155" s="113"/>
      <c r="P155" s="113"/>
    </row>
    <row r="156" spans="1:16" ht="21.75" customHeight="1" x14ac:dyDescent="0.2">
      <c r="A156" s="104"/>
      <c r="B156" s="105" t="s">
        <v>408</v>
      </c>
      <c r="C156" s="115"/>
      <c r="D156" s="106"/>
      <c r="E156" s="105" t="s">
        <v>7</v>
      </c>
      <c r="F156" s="115" t="s">
        <v>611</v>
      </c>
      <c r="G156" s="115" t="s">
        <v>615</v>
      </c>
      <c r="H156" s="115" t="s">
        <v>409</v>
      </c>
      <c r="I156" s="106" t="s">
        <v>617</v>
      </c>
      <c r="J156" s="111">
        <v>1772733.14</v>
      </c>
      <c r="K156" s="111">
        <v>147478.35999999999</v>
      </c>
      <c r="L156" s="111">
        <v>1625254.78</v>
      </c>
      <c r="M156" s="113">
        <v>0</v>
      </c>
      <c r="N156" s="113">
        <v>1</v>
      </c>
      <c r="O156" s="113"/>
      <c r="P156" s="113"/>
    </row>
    <row r="157" spans="1:16" ht="21.75" customHeight="1" x14ac:dyDescent="0.2">
      <c r="A157" s="104"/>
      <c r="B157" s="105" t="s">
        <v>411</v>
      </c>
      <c r="C157" s="115"/>
      <c r="D157" s="106"/>
      <c r="E157" s="105" t="s">
        <v>7</v>
      </c>
      <c r="F157" s="115" t="s">
        <v>611</v>
      </c>
      <c r="G157" s="115" t="s">
        <v>615</v>
      </c>
      <c r="H157" s="115" t="s">
        <v>88</v>
      </c>
      <c r="I157" s="106" t="s">
        <v>618</v>
      </c>
      <c r="J157" s="111">
        <v>1772733.14</v>
      </c>
      <c r="K157" s="111">
        <v>147478.35999999999</v>
      </c>
      <c r="L157" s="111">
        <v>1625254.78</v>
      </c>
      <c r="M157" s="113">
        <v>0</v>
      </c>
      <c r="N157" s="113">
        <v>1</v>
      </c>
      <c r="O157" s="113"/>
      <c r="P157" s="113"/>
    </row>
    <row r="158" spans="1:16" ht="12.75" customHeight="1" x14ac:dyDescent="0.2">
      <c r="A158" s="104"/>
      <c r="B158" s="105" t="s">
        <v>413</v>
      </c>
      <c r="C158" s="115"/>
      <c r="D158" s="106"/>
      <c r="E158" s="105" t="s">
        <v>7</v>
      </c>
      <c r="F158" s="115" t="s">
        <v>611</v>
      </c>
      <c r="G158" s="115" t="s">
        <v>615</v>
      </c>
      <c r="H158" s="115" t="s">
        <v>414</v>
      </c>
      <c r="I158" s="106" t="s">
        <v>619</v>
      </c>
      <c r="J158" s="111">
        <v>1238845.8</v>
      </c>
      <c r="K158" s="111" t="s">
        <v>389</v>
      </c>
      <c r="L158" s="111">
        <v>1238845.8</v>
      </c>
      <c r="M158" s="113">
        <v>0</v>
      </c>
      <c r="N158" s="113" t="s">
        <v>369</v>
      </c>
      <c r="O158" s="113"/>
      <c r="P158" s="113"/>
    </row>
    <row r="159" spans="1:16" ht="12.75" customHeight="1" x14ac:dyDescent="0.2">
      <c r="A159" s="104"/>
      <c r="B159" s="105" t="s">
        <v>476</v>
      </c>
      <c r="C159" s="115"/>
      <c r="D159" s="106"/>
      <c r="E159" s="105" t="s">
        <v>7</v>
      </c>
      <c r="F159" s="115" t="s">
        <v>611</v>
      </c>
      <c r="G159" s="115" t="s">
        <v>615</v>
      </c>
      <c r="H159" s="115" t="s">
        <v>477</v>
      </c>
      <c r="I159" s="106" t="s">
        <v>620</v>
      </c>
      <c r="J159" s="111">
        <v>533887.34</v>
      </c>
      <c r="K159" s="111">
        <v>147478.35999999999</v>
      </c>
      <c r="L159" s="111">
        <v>386408.98</v>
      </c>
      <c r="M159" s="113">
        <v>0</v>
      </c>
      <c r="N159" s="113" t="s">
        <v>369</v>
      </c>
      <c r="O159" s="113"/>
      <c r="P159" s="113"/>
    </row>
    <row r="160" spans="1:16" ht="21.75" customHeight="1" x14ac:dyDescent="0.2">
      <c r="A160" s="104"/>
      <c r="B160" s="105" t="s">
        <v>621</v>
      </c>
      <c r="C160" s="115"/>
      <c r="D160" s="106"/>
      <c r="E160" s="105" t="s">
        <v>7</v>
      </c>
      <c r="F160" s="115" t="s">
        <v>611</v>
      </c>
      <c r="G160" s="115" t="s">
        <v>622</v>
      </c>
      <c r="H160" s="115" t="s">
        <v>369</v>
      </c>
      <c r="I160" s="106" t="s">
        <v>623</v>
      </c>
      <c r="J160" s="111">
        <v>2045313.35</v>
      </c>
      <c r="K160" s="111" t="s">
        <v>389</v>
      </c>
      <c r="L160" s="111">
        <v>2045313.35</v>
      </c>
      <c r="M160" s="113">
        <v>0</v>
      </c>
      <c r="N160" s="113">
        <v>1</v>
      </c>
      <c r="O160" s="113"/>
      <c r="P160" s="113"/>
    </row>
    <row r="161" spans="1:16" ht="21.75" customHeight="1" x14ac:dyDescent="0.2">
      <c r="A161" s="104"/>
      <c r="B161" s="105" t="s">
        <v>408</v>
      </c>
      <c r="C161" s="115"/>
      <c r="D161" s="106"/>
      <c r="E161" s="105" t="s">
        <v>7</v>
      </c>
      <c r="F161" s="115" t="s">
        <v>611</v>
      </c>
      <c r="G161" s="115" t="s">
        <v>622</v>
      </c>
      <c r="H161" s="115" t="s">
        <v>409</v>
      </c>
      <c r="I161" s="106" t="s">
        <v>624</v>
      </c>
      <c r="J161" s="111">
        <v>2045313.35</v>
      </c>
      <c r="K161" s="111" t="s">
        <v>389</v>
      </c>
      <c r="L161" s="111">
        <v>2045313.35</v>
      </c>
      <c r="M161" s="113">
        <v>0</v>
      </c>
      <c r="N161" s="113">
        <v>1</v>
      </c>
      <c r="O161" s="113"/>
      <c r="P161" s="113"/>
    </row>
    <row r="162" spans="1:16" ht="21.75" customHeight="1" x14ac:dyDescent="0.2">
      <c r="A162" s="104"/>
      <c r="B162" s="105" t="s">
        <v>411</v>
      </c>
      <c r="C162" s="115"/>
      <c r="D162" s="106"/>
      <c r="E162" s="105" t="s">
        <v>7</v>
      </c>
      <c r="F162" s="115" t="s">
        <v>611</v>
      </c>
      <c r="G162" s="115" t="s">
        <v>622</v>
      </c>
      <c r="H162" s="115" t="s">
        <v>88</v>
      </c>
      <c r="I162" s="106" t="s">
        <v>625</v>
      </c>
      <c r="J162" s="111">
        <v>2045313.35</v>
      </c>
      <c r="K162" s="111" t="s">
        <v>389</v>
      </c>
      <c r="L162" s="111">
        <v>2045313.35</v>
      </c>
      <c r="M162" s="113">
        <v>0</v>
      </c>
      <c r="N162" s="113">
        <v>1</v>
      </c>
      <c r="O162" s="113"/>
      <c r="P162" s="113"/>
    </row>
    <row r="163" spans="1:16" ht="12.75" customHeight="1" x14ac:dyDescent="0.2">
      <c r="A163" s="104"/>
      <c r="B163" s="105" t="s">
        <v>413</v>
      </c>
      <c r="C163" s="115"/>
      <c r="D163" s="106"/>
      <c r="E163" s="105" t="s">
        <v>7</v>
      </c>
      <c r="F163" s="115" t="s">
        <v>611</v>
      </c>
      <c r="G163" s="115" t="s">
        <v>622</v>
      </c>
      <c r="H163" s="115" t="s">
        <v>414</v>
      </c>
      <c r="I163" s="106" t="s">
        <v>626</v>
      </c>
      <c r="J163" s="111">
        <v>2045313.35</v>
      </c>
      <c r="K163" s="111" t="s">
        <v>389</v>
      </c>
      <c r="L163" s="111">
        <v>2045313.35</v>
      </c>
      <c r="M163" s="113">
        <v>0</v>
      </c>
      <c r="N163" s="113" t="s">
        <v>369</v>
      </c>
      <c r="O163" s="113"/>
      <c r="P163" s="113"/>
    </row>
    <row r="164" spans="1:16" ht="53.25" customHeight="1" x14ac:dyDescent="0.2">
      <c r="A164" s="104"/>
      <c r="B164" s="105" t="s">
        <v>627</v>
      </c>
      <c r="C164" s="115"/>
      <c r="D164" s="106"/>
      <c r="E164" s="105" t="s">
        <v>7</v>
      </c>
      <c r="F164" s="115" t="s">
        <v>611</v>
      </c>
      <c r="G164" s="115" t="s">
        <v>628</v>
      </c>
      <c r="H164" s="115" t="s">
        <v>369</v>
      </c>
      <c r="I164" s="106" t="s">
        <v>629</v>
      </c>
      <c r="J164" s="111">
        <v>5000</v>
      </c>
      <c r="K164" s="111" t="s">
        <v>389</v>
      </c>
      <c r="L164" s="111">
        <v>5000</v>
      </c>
      <c r="M164" s="113">
        <v>0</v>
      </c>
      <c r="N164" s="113">
        <v>1</v>
      </c>
      <c r="O164" s="113"/>
      <c r="P164" s="113"/>
    </row>
    <row r="165" spans="1:16" ht="42.75" customHeight="1" x14ac:dyDescent="0.2">
      <c r="A165" s="104"/>
      <c r="B165" s="105" t="s">
        <v>630</v>
      </c>
      <c r="C165" s="115"/>
      <c r="D165" s="106"/>
      <c r="E165" s="105" t="s">
        <v>7</v>
      </c>
      <c r="F165" s="115" t="s">
        <v>611</v>
      </c>
      <c r="G165" s="115" t="s">
        <v>631</v>
      </c>
      <c r="H165" s="115" t="s">
        <v>369</v>
      </c>
      <c r="I165" s="106" t="s">
        <v>632</v>
      </c>
      <c r="J165" s="111">
        <v>5000</v>
      </c>
      <c r="K165" s="111" t="s">
        <v>389</v>
      </c>
      <c r="L165" s="111">
        <v>5000</v>
      </c>
      <c r="M165" s="113">
        <v>0</v>
      </c>
      <c r="N165" s="113">
        <v>1</v>
      </c>
      <c r="O165" s="113"/>
      <c r="P165" s="113"/>
    </row>
    <row r="166" spans="1:16" ht="21.75" customHeight="1" x14ac:dyDescent="0.2">
      <c r="A166" s="104"/>
      <c r="B166" s="105" t="s">
        <v>408</v>
      </c>
      <c r="C166" s="115"/>
      <c r="D166" s="106"/>
      <c r="E166" s="105" t="s">
        <v>7</v>
      </c>
      <c r="F166" s="115" t="s">
        <v>611</v>
      </c>
      <c r="G166" s="115" t="s">
        <v>631</v>
      </c>
      <c r="H166" s="115" t="s">
        <v>409</v>
      </c>
      <c r="I166" s="106" t="s">
        <v>633</v>
      </c>
      <c r="J166" s="111">
        <v>5000</v>
      </c>
      <c r="K166" s="111" t="s">
        <v>389</v>
      </c>
      <c r="L166" s="111">
        <v>5000</v>
      </c>
      <c r="M166" s="113">
        <v>0</v>
      </c>
      <c r="N166" s="113">
        <v>1</v>
      </c>
      <c r="O166" s="113"/>
      <c r="P166" s="113"/>
    </row>
    <row r="167" spans="1:16" ht="21.75" customHeight="1" x14ac:dyDescent="0.2">
      <c r="A167" s="104"/>
      <c r="B167" s="105" t="s">
        <v>411</v>
      </c>
      <c r="C167" s="115"/>
      <c r="D167" s="106"/>
      <c r="E167" s="105" t="s">
        <v>7</v>
      </c>
      <c r="F167" s="115" t="s">
        <v>611</v>
      </c>
      <c r="G167" s="115" t="s">
        <v>631</v>
      </c>
      <c r="H167" s="115" t="s">
        <v>88</v>
      </c>
      <c r="I167" s="106" t="s">
        <v>634</v>
      </c>
      <c r="J167" s="111">
        <v>5000</v>
      </c>
      <c r="K167" s="111" t="s">
        <v>389</v>
      </c>
      <c r="L167" s="111">
        <v>5000</v>
      </c>
      <c r="M167" s="113">
        <v>0</v>
      </c>
      <c r="N167" s="113">
        <v>1</v>
      </c>
      <c r="O167" s="113"/>
      <c r="P167" s="113"/>
    </row>
    <row r="168" spans="1:16" ht="12.75" customHeight="1" x14ac:dyDescent="0.2">
      <c r="A168" s="104"/>
      <c r="B168" s="105" t="s">
        <v>413</v>
      </c>
      <c r="C168" s="115"/>
      <c r="D168" s="106"/>
      <c r="E168" s="105" t="s">
        <v>7</v>
      </c>
      <c r="F168" s="115" t="s">
        <v>611</v>
      </c>
      <c r="G168" s="115" t="s">
        <v>631</v>
      </c>
      <c r="H168" s="115" t="s">
        <v>414</v>
      </c>
      <c r="I168" s="106" t="s">
        <v>635</v>
      </c>
      <c r="J168" s="111">
        <v>5000</v>
      </c>
      <c r="K168" s="111" t="s">
        <v>389</v>
      </c>
      <c r="L168" s="111">
        <v>5000</v>
      </c>
      <c r="M168" s="113">
        <v>0</v>
      </c>
      <c r="N168" s="113" t="s">
        <v>369</v>
      </c>
      <c r="O168" s="113"/>
      <c r="P168" s="113"/>
    </row>
    <row r="169" spans="1:16" ht="12.75" customHeight="1" x14ac:dyDescent="0.2">
      <c r="A169" s="104"/>
      <c r="B169" s="105" t="s">
        <v>636</v>
      </c>
      <c r="C169" s="115"/>
      <c r="D169" s="106"/>
      <c r="E169" s="105" t="s">
        <v>7</v>
      </c>
      <c r="F169" s="115" t="s">
        <v>637</v>
      </c>
      <c r="G169" s="115" t="s">
        <v>369</v>
      </c>
      <c r="H169" s="115" t="s">
        <v>369</v>
      </c>
      <c r="I169" s="106" t="s">
        <v>638</v>
      </c>
      <c r="J169" s="111">
        <v>4788440.6500000004</v>
      </c>
      <c r="K169" s="111">
        <v>125000</v>
      </c>
      <c r="L169" s="111">
        <v>4663440.6500000004</v>
      </c>
      <c r="M169" s="113">
        <v>0</v>
      </c>
      <c r="N169" s="113">
        <v>1</v>
      </c>
      <c r="O169" s="113"/>
      <c r="P169" s="113"/>
    </row>
    <row r="170" spans="1:16" ht="53.25" customHeight="1" x14ac:dyDescent="0.2">
      <c r="A170" s="104"/>
      <c r="B170" s="105" t="s">
        <v>639</v>
      </c>
      <c r="C170" s="115"/>
      <c r="D170" s="106"/>
      <c r="E170" s="105" t="s">
        <v>7</v>
      </c>
      <c r="F170" s="115" t="s">
        <v>637</v>
      </c>
      <c r="G170" s="115" t="s">
        <v>640</v>
      </c>
      <c r="H170" s="115" t="s">
        <v>369</v>
      </c>
      <c r="I170" s="106" t="s">
        <v>641</v>
      </c>
      <c r="J170" s="111">
        <v>4237348.78</v>
      </c>
      <c r="K170" s="111" t="s">
        <v>389</v>
      </c>
      <c r="L170" s="111">
        <v>4237348.78</v>
      </c>
      <c r="M170" s="113">
        <v>0</v>
      </c>
      <c r="N170" s="113">
        <v>1</v>
      </c>
      <c r="O170" s="113"/>
      <c r="P170" s="113"/>
    </row>
    <row r="171" spans="1:16" ht="42.75" customHeight="1" x14ac:dyDescent="0.2">
      <c r="A171" s="104"/>
      <c r="B171" s="105" t="s">
        <v>642</v>
      </c>
      <c r="C171" s="115"/>
      <c r="D171" s="106"/>
      <c r="E171" s="105" t="s">
        <v>7</v>
      </c>
      <c r="F171" s="115" t="s">
        <v>637</v>
      </c>
      <c r="G171" s="115" t="s">
        <v>643</v>
      </c>
      <c r="H171" s="115" t="s">
        <v>369</v>
      </c>
      <c r="I171" s="106" t="s">
        <v>644</v>
      </c>
      <c r="J171" s="111">
        <v>4237348.78</v>
      </c>
      <c r="K171" s="111" t="s">
        <v>389</v>
      </c>
      <c r="L171" s="111">
        <v>4237348.78</v>
      </c>
      <c r="M171" s="113">
        <v>0</v>
      </c>
      <c r="N171" s="113">
        <v>1</v>
      </c>
      <c r="O171" s="113"/>
      <c r="P171" s="113"/>
    </row>
    <row r="172" spans="1:16" ht="12.75" customHeight="1" x14ac:dyDescent="0.2">
      <c r="A172" s="104"/>
      <c r="B172" s="105" t="s">
        <v>416</v>
      </c>
      <c r="C172" s="115"/>
      <c r="D172" s="106"/>
      <c r="E172" s="105" t="s">
        <v>7</v>
      </c>
      <c r="F172" s="115" t="s">
        <v>637</v>
      </c>
      <c r="G172" s="115" t="s">
        <v>643</v>
      </c>
      <c r="H172" s="115" t="s">
        <v>417</v>
      </c>
      <c r="I172" s="106" t="s">
        <v>645</v>
      </c>
      <c r="J172" s="111">
        <v>4237348.78</v>
      </c>
      <c r="K172" s="111" t="s">
        <v>389</v>
      </c>
      <c r="L172" s="111">
        <v>4237348.78</v>
      </c>
      <c r="M172" s="113">
        <v>0</v>
      </c>
      <c r="N172" s="113">
        <v>1</v>
      </c>
      <c r="O172" s="113"/>
      <c r="P172" s="113"/>
    </row>
    <row r="173" spans="1:16" ht="42.75" customHeight="1" x14ac:dyDescent="0.2">
      <c r="A173" s="104"/>
      <c r="B173" s="105" t="s">
        <v>646</v>
      </c>
      <c r="C173" s="115"/>
      <c r="D173" s="106"/>
      <c r="E173" s="105" t="s">
        <v>7</v>
      </c>
      <c r="F173" s="115" t="s">
        <v>637</v>
      </c>
      <c r="G173" s="115" t="s">
        <v>643</v>
      </c>
      <c r="H173" s="115" t="s">
        <v>647</v>
      </c>
      <c r="I173" s="106" t="s">
        <v>648</v>
      </c>
      <c r="J173" s="111">
        <v>4237348.78</v>
      </c>
      <c r="K173" s="111" t="s">
        <v>389</v>
      </c>
      <c r="L173" s="111">
        <v>4237348.78</v>
      </c>
      <c r="M173" s="113">
        <v>0</v>
      </c>
      <c r="N173" s="113">
        <v>1</v>
      </c>
      <c r="O173" s="113"/>
      <c r="P173" s="113"/>
    </row>
    <row r="174" spans="1:16" ht="42.75" customHeight="1" x14ac:dyDescent="0.2">
      <c r="A174" s="104"/>
      <c r="B174" s="105" t="s">
        <v>649</v>
      </c>
      <c r="C174" s="115"/>
      <c r="D174" s="106"/>
      <c r="E174" s="105" t="s">
        <v>7</v>
      </c>
      <c r="F174" s="115" t="s">
        <v>637</v>
      </c>
      <c r="G174" s="115" t="s">
        <v>643</v>
      </c>
      <c r="H174" s="115" t="s">
        <v>650</v>
      </c>
      <c r="I174" s="106" t="s">
        <v>651</v>
      </c>
      <c r="J174" s="111">
        <v>4237348.78</v>
      </c>
      <c r="K174" s="111" t="s">
        <v>389</v>
      </c>
      <c r="L174" s="111">
        <v>4237348.78</v>
      </c>
      <c r="M174" s="113">
        <v>0</v>
      </c>
      <c r="N174" s="113" t="s">
        <v>369</v>
      </c>
      <c r="O174" s="113"/>
      <c r="P174" s="113"/>
    </row>
    <row r="175" spans="1:16" ht="53.25" customHeight="1" x14ac:dyDescent="0.2">
      <c r="A175" s="104"/>
      <c r="B175" s="105" t="s">
        <v>652</v>
      </c>
      <c r="C175" s="115"/>
      <c r="D175" s="106"/>
      <c r="E175" s="105" t="s">
        <v>7</v>
      </c>
      <c r="F175" s="115" t="s">
        <v>637</v>
      </c>
      <c r="G175" s="115" t="s">
        <v>653</v>
      </c>
      <c r="H175" s="115" t="s">
        <v>369</v>
      </c>
      <c r="I175" s="106" t="s">
        <v>654</v>
      </c>
      <c r="J175" s="111">
        <v>401091.87</v>
      </c>
      <c r="K175" s="111">
        <v>125000</v>
      </c>
      <c r="L175" s="111">
        <v>276091.87</v>
      </c>
      <c r="M175" s="113">
        <v>0</v>
      </c>
      <c r="N175" s="113">
        <v>1</v>
      </c>
      <c r="O175" s="113"/>
      <c r="P175" s="113"/>
    </row>
    <row r="176" spans="1:16" ht="32.25" customHeight="1" x14ac:dyDescent="0.2">
      <c r="A176" s="104"/>
      <c r="B176" s="105" t="s">
        <v>1118</v>
      </c>
      <c r="C176" s="115"/>
      <c r="D176" s="106"/>
      <c r="E176" s="105" t="s">
        <v>7</v>
      </c>
      <c r="F176" s="115" t="s">
        <v>637</v>
      </c>
      <c r="G176" s="115" t="s">
        <v>1119</v>
      </c>
      <c r="H176" s="115" t="s">
        <v>369</v>
      </c>
      <c r="I176" s="106" t="s">
        <v>1120</v>
      </c>
      <c r="J176" s="111">
        <v>250000</v>
      </c>
      <c r="K176" s="111">
        <v>125000</v>
      </c>
      <c r="L176" s="111">
        <v>125000</v>
      </c>
      <c r="M176" s="113">
        <v>0</v>
      </c>
      <c r="N176" s="113">
        <v>1</v>
      </c>
      <c r="O176" s="113"/>
      <c r="P176" s="113"/>
    </row>
    <row r="177" spans="1:16" ht="21.75" customHeight="1" x14ac:dyDescent="0.2">
      <c r="A177" s="104"/>
      <c r="B177" s="105" t="s">
        <v>408</v>
      </c>
      <c r="C177" s="115"/>
      <c r="D177" s="106"/>
      <c r="E177" s="105" t="s">
        <v>7</v>
      </c>
      <c r="F177" s="115" t="s">
        <v>637</v>
      </c>
      <c r="G177" s="115" t="s">
        <v>1119</v>
      </c>
      <c r="H177" s="115" t="s">
        <v>409</v>
      </c>
      <c r="I177" s="106" t="s">
        <v>1121</v>
      </c>
      <c r="J177" s="111">
        <v>250000</v>
      </c>
      <c r="K177" s="111">
        <v>125000</v>
      </c>
      <c r="L177" s="111">
        <v>125000</v>
      </c>
      <c r="M177" s="113">
        <v>0</v>
      </c>
      <c r="N177" s="113">
        <v>1</v>
      </c>
      <c r="O177" s="113"/>
      <c r="P177" s="113"/>
    </row>
    <row r="178" spans="1:16" ht="21.75" customHeight="1" x14ac:dyDescent="0.2">
      <c r="A178" s="104"/>
      <c r="B178" s="105" t="s">
        <v>411</v>
      </c>
      <c r="C178" s="115"/>
      <c r="D178" s="106"/>
      <c r="E178" s="105" t="s">
        <v>7</v>
      </c>
      <c r="F178" s="115" t="s">
        <v>637</v>
      </c>
      <c r="G178" s="115" t="s">
        <v>1119</v>
      </c>
      <c r="H178" s="115" t="s">
        <v>88</v>
      </c>
      <c r="I178" s="106" t="s">
        <v>1122</v>
      </c>
      <c r="J178" s="111">
        <v>250000</v>
      </c>
      <c r="K178" s="111">
        <v>125000</v>
      </c>
      <c r="L178" s="111">
        <v>125000</v>
      </c>
      <c r="M178" s="113">
        <v>0</v>
      </c>
      <c r="N178" s="113">
        <v>1</v>
      </c>
      <c r="O178" s="113"/>
      <c r="P178" s="113"/>
    </row>
    <row r="179" spans="1:16" ht="12.75" customHeight="1" x14ac:dyDescent="0.2">
      <c r="A179" s="104"/>
      <c r="B179" s="105" t="s">
        <v>413</v>
      </c>
      <c r="C179" s="115"/>
      <c r="D179" s="106"/>
      <c r="E179" s="105" t="s">
        <v>7</v>
      </c>
      <c r="F179" s="115" t="s">
        <v>637</v>
      </c>
      <c r="G179" s="115" t="s">
        <v>1119</v>
      </c>
      <c r="H179" s="115" t="s">
        <v>414</v>
      </c>
      <c r="I179" s="106" t="s">
        <v>1123</v>
      </c>
      <c r="J179" s="111">
        <v>250000</v>
      </c>
      <c r="K179" s="111">
        <v>125000</v>
      </c>
      <c r="L179" s="111">
        <v>125000</v>
      </c>
      <c r="M179" s="113">
        <v>0</v>
      </c>
      <c r="N179" s="113" t="s">
        <v>369</v>
      </c>
      <c r="O179" s="113"/>
      <c r="P179" s="113"/>
    </row>
    <row r="180" spans="1:16" ht="84.75" customHeight="1" x14ac:dyDescent="0.2">
      <c r="A180" s="104"/>
      <c r="B180" s="105" t="s">
        <v>655</v>
      </c>
      <c r="C180" s="115"/>
      <c r="D180" s="106"/>
      <c r="E180" s="105" t="s">
        <v>7</v>
      </c>
      <c r="F180" s="115" t="s">
        <v>637</v>
      </c>
      <c r="G180" s="115" t="s">
        <v>656</v>
      </c>
      <c r="H180" s="115" t="s">
        <v>369</v>
      </c>
      <c r="I180" s="106" t="s">
        <v>657</v>
      </c>
      <c r="J180" s="111">
        <v>151091.87</v>
      </c>
      <c r="K180" s="111" t="s">
        <v>389</v>
      </c>
      <c r="L180" s="111">
        <v>151091.87</v>
      </c>
      <c r="M180" s="113">
        <v>0</v>
      </c>
      <c r="N180" s="113">
        <v>1</v>
      </c>
      <c r="O180" s="113"/>
      <c r="P180" s="113"/>
    </row>
    <row r="181" spans="1:16" ht="53.25" customHeight="1" x14ac:dyDescent="0.2">
      <c r="A181" s="104"/>
      <c r="B181" s="105" t="s">
        <v>382</v>
      </c>
      <c r="C181" s="115"/>
      <c r="D181" s="106"/>
      <c r="E181" s="105" t="s">
        <v>7</v>
      </c>
      <c r="F181" s="115" t="s">
        <v>637</v>
      </c>
      <c r="G181" s="115" t="s">
        <v>656</v>
      </c>
      <c r="H181" s="115" t="s">
        <v>54</v>
      </c>
      <c r="I181" s="106" t="s">
        <v>658</v>
      </c>
      <c r="J181" s="111">
        <v>151091.87</v>
      </c>
      <c r="K181" s="111" t="s">
        <v>389</v>
      </c>
      <c r="L181" s="111">
        <v>151091.87</v>
      </c>
      <c r="M181" s="113">
        <v>0</v>
      </c>
      <c r="N181" s="113">
        <v>1</v>
      </c>
      <c r="O181" s="113"/>
      <c r="P181" s="113"/>
    </row>
    <row r="182" spans="1:16" ht="21.75" customHeight="1" x14ac:dyDescent="0.2">
      <c r="A182" s="104"/>
      <c r="B182" s="105" t="s">
        <v>384</v>
      </c>
      <c r="C182" s="115"/>
      <c r="D182" s="106"/>
      <c r="E182" s="105" t="s">
        <v>7</v>
      </c>
      <c r="F182" s="115" t="s">
        <v>637</v>
      </c>
      <c r="G182" s="115" t="s">
        <v>656</v>
      </c>
      <c r="H182" s="115" t="s">
        <v>87</v>
      </c>
      <c r="I182" s="106" t="s">
        <v>659</v>
      </c>
      <c r="J182" s="111">
        <v>151091.87</v>
      </c>
      <c r="K182" s="111" t="s">
        <v>389</v>
      </c>
      <c r="L182" s="111">
        <v>151091.87</v>
      </c>
      <c r="M182" s="113">
        <v>0</v>
      </c>
      <c r="N182" s="113">
        <v>1</v>
      </c>
      <c r="O182" s="113"/>
      <c r="P182" s="113"/>
    </row>
    <row r="183" spans="1:16" ht="21.75" customHeight="1" x14ac:dyDescent="0.2">
      <c r="A183" s="104"/>
      <c r="B183" s="105" t="s">
        <v>386</v>
      </c>
      <c r="C183" s="115"/>
      <c r="D183" s="106"/>
      <c r="E183" s="105" t="s">
        <v>7</v>
      </c>
      <c r="F183" s="115" t="s">
        <v>637</v>
      </c>
      <c r="G183" s="115" t="s">
        <v>656</v>
      </c>
      <c r="H183" s="115" t="s">
        <v>387</v>
      </c>
      <c r="I183" s="106" t="s">
        <v>660</v>
      </c>
      <c r="J183" s="111">
        <v>116045.98</v>
      </c>
      <c r="K183" s="111" t="s">
        <v>389</v>
      </c>
      <c r="L183" s="111">
        <v>116045.98</v>
      </c>
      <c r="M183" s="113">
        <v>0</v>
      </c>
      <c r="N183" s="113" t="s">
        <v>369</v>
      </c>
      <c r="O183" s="113"/>
      <c r="P183" s="113"/>
    </row>
    <row r="184" spans="1:16" ht="32.25" customHeight="1" x14ac:dyDescent="0.2">
      <c r="A184" s="104"/>
      <c r="B184" s="105" t="s">
        <v>393</v>
      </c>
      <c r="C184" s="115"/>
      <c r="D184" s="106"/>
      <c r="E184" s="105" t="s">
        <v>7</v>
      </c>
      <c r="F184" s="115" t="s">
        <v>637</v>
      </c>
      <c r="G184" s="115" t="s">
        <v>656</v>
      </c>
      <c r="H184" s="115" t="s">
        <v>394</v>
      </c>
      <c r="I184" s="106" t="s">
        <v>661</v>
      </c>
      <c r="J184" s="111">
        <v>35045.89</v>
      </c>
      <c r="K184" s="111" t="s">
        <v>389</v>
      </c>
      <c r="L184" s="111">
        <v>35045.89</v>
      </c>
      <c r="M184" s="113">
        <v>0</v>
      </c>
      <c r="N184" s="113" t="s">
        <v>369</v>
      </c>
      <c r="O184" s="113"/>
      <c r="P184" s="113"/>
    </row>
    <row r="185" spans="1:16" ht="12.75" customHeight="1" x14ac:dyDescent="0.2">
      <c r="A185" s="104"/>
      <c r="B185" s="105" t="s">
        <v>376</v>
      </c>
      <c r="C185" s="115"/>
      <c r="D185" s="106"/>
      <c r="E185" s="105" t="s">
        <v>7</v>
      </c>
      <c r="F185" s="115" t="s">
        <v>637</v>
      </c>
      <c r="G185" s="115" t="s">
        <v>377</v>
      </c>
      <c r="H185" s="115" t="s">
        <v>369</v>
      </c>
      <c r="I185" s="106" t="s">
        <v>1124</v>
      </c>
      <c r="J185" s="111">
        <v>150000</v>
      </c>
      <c r="K185" s="111" t="s">
        <v>389</v>
      </c>
      <c r="L185" s="111">
        <v>150000</v>
      </c>
      <c r="M185" s="113">
        <v>0</v>
      </c>
      <c r="N185" s="113">
        <v>1</v>
      </c>
      <c r="O185" s="113"/>
      <c r="P185" s="113"/>
    </row>
    <row r="186" spans="1:16" ht="21.75" customHeight="1" x14ac:dyDescent="0.2">
      <c r="A186" s="104"/>
      <c r="B186" s="105" t="s">
        <v>1125</v>
      </c>
      <c r="C186" s="115"/>
      <c r="D186" s="106"/>
      <c r="E186" s="105" t="s">
        <v>7</v>
      </c>
      <c r="F186" s="115" t="s">
        <v>637</v>
      </c>
      <c r="G186" s="115" t="s">
        <v>1126</v>
      </c>
      <c r="H186" s="115" t="s">
        <v>369</v>
      </c>
      <c r="I186" s="106" t="s">
        <v>1127</v>
      </c>
      <c r="J186" s="111">
        <v>150000</v>
      </c>
      <c r="K186" s="111" t="s">
        <v>389</v>
      </c>
      <c r="L186" s="111">
        <v>150000</v>
      </c>
      <c r="M186" s="113">
        <v>0</v>
      </c>
      <c r="N186" s="113">
        <v>1</v>
      </c>
      <c r="O186" s="113"/>
      <c r="P186" s="113"/>
    </row>
    <row r="187" spans="1:16" ht="21.75" customHeight="1" x14ac:dyDescent="0.2">
      <c r="A187" s="104"/>
      <c r="B187" s="105" t="s">
        <v>408</v>
      </c>
      <c r="C187" s="115"/>
      <c r="D187" s="106"/>
      <c r="E187" s="105" t="s">
        <v>7</v>
      </c>
      <c r="F187" s="115" t="s">
        <v>637</v>
      </c>
      <c r="G187" s="115" t="s">
        <v>1126</v>
      </c>
      <c r="H187" s="115" t="s">
        <v>409</v>
      </c>
      <c r="I187" s="106" t="s">
        <v>1128</v>
      </c>
      <c r="J187" s="111">
        <v>150000</v>
      </c>
      <c r="K187" s="111" t="s">
        <v>389</v>
      </c>
      <c r="L187" s="111">
        <v>150000</v>
      </c>
      <c r="M187" s="113">
        <v>0</v>
      </c>
      <c r="N187" s="113">
        <v>1</v>
      </c>
      <c r="O187" s="113"/>
      <c r="P187" s="113"/>
    </row>
    <row r="188" spans="1:16" ht="21.75" customHeight="1" x14ac:dyDescent="0.2">
      <c r="A188" s="104"/>
      <c r="B188" s="105" t="s">
        <v>411</v>
      </c>
      <c r="C188" s="115"/>
      <c r="D188" s="106"/>
      <c r="E188" s="105" t="s">
        <v>7</v>
      </c>
      <c r="F188" s="115" t="s">
        <v>637</v>
      </c>
      <c r="G188" s="115" t="s">
        <v>1126</v>
      </c>
      <c r="H188" s="115" t="s">
        <v>88</v>
      </c>
      <c r="I188" s="106" t="s">
        <v>1129</v>
      </c>
      <c r="J188" s="111">
        <v>150000</v>
      </c>
      <c r="K188" s="111" t="s">
        <v>389</v>
      </c>
      <c r="L188" s="111">
        <v>150000</v>
      </c>
      <c r="M188" s="113">
        <v>0</v>
      </c>
      <c r="N188" s="113">
        <v>1</v>
      </c>
      <c r="O188" s="113"/>
      <c r="P188" s="113"/>
    </row>
    <row r="189" spans="1:16" ht="12.75" customHeight="1" x14ac:dyDescent="0.2">
      <c r="A189" s="104"/>
      <c r="B189" s="105" t="s">
        <v>413</v>
      </c>
      <c r="C189" s="115"/>
      <c r="D189" s="106"/>
      <c r="E189" s="105" t="s">
        <v>7</v>
      </c>
      <c r="F189" s="115" t="s">
        <v>637</v>
      </c>
      <c r="G189" s="115" t="s">
        <v>1126</v>
      </c>
      <c r="H189" s="115" t="s">
        <v>414</v>
      </c>
      <c r="I189" s="106" t="s">
        <v>1130</v>
      </c>
      <c r="J189" s="111">
        <v>150000</v>
      </c>
      <c r="K189" s="111" t="s">
        <v>389</v>
      </c>
      <c r="L189" s="111">
        <v>150000</v>
      </c>
      <c r="M189" s="113">
        <v>0</v>
      </c>
      <c r="N189" s="113" t="s">
        <v>369</v>
      </c>
      <c r="O189" s="113"/>
      <c r="P189" s="113"/>
    </row>
    <row r="190" spans="1:16" ht="12.75" customHeight="1" x14ac:dyDescent="0.2">
      <c r="A190" s="104"/>
      <c r="B190" s="105" t="s">
        <v>662</v>
      </c>
      <c r="C190" s="115"/>
      <c r="D190" s="106"/>
      <c r="E190" s="105" t="s">
        <v>7</v>
      </c>
      <c r="F190" s="115" t="s">
        <v>663</v>
      </c>
      <c r="G190" s="115" t="s">
        <v>369</v>
      </c>
      <c r="H190" s="115" t="s">
        <v>369</v>
      </c>
      <c r="I190" s="106" t="s">
        <v>664</v>
      </c>
      <c r="J190" s="111">
        <v>424346337.85000002</v>
      </c>
      <c r="K190" s="111">
        <v>4455332.79</v>
      </c>
      <c r="L190" s="111">
        <v>419891005.06</v>
      </c>
      <c r="M190" s="113">
        <v>0</v>
      </c>
      <c r="N190" s="113">
        <v>1</v>
      </c>
      <c r="O190" s="113"/>
      <c r="P190" s="113"/>
    </row>
    <row r="191" spans="1:16" ht="12.75" customHeight="1" x14ac:dyDescent="0.2">
      <c r="A191" s="104"/>
      <c r="B191" s="105" t="s">
        <v>665</v>
      </c>
      <c r="C191" s="115"/>
      <c r="D191" s="106"/>
      <c r="E191" s="105" t="s">
        <v>7</v>
      </c>
      <c r="F191" s="115" t="s">
        <v>666</v>
      </c>
      <c r="G191" s="115" t="s">
        <v>369</v>
      </c>
      <c r="H191" s="115" t="s">
        <v>369</v>
      </c>
      <c r="I191" s="106" t="s">
        <v>667</v>
      </c>
      <c r="J191" s="111">
        <v>402622364.86000001</v>
      </c>
      <c r="K191" s="111">
        <v>1096690.74</v>
      </c>
      <c r="L191" s="111">
        <v>401525674.12</v>
      </c>
      <c r="M191" s="113">
        <v>0</v>
      </c>
      <c r="N191" s="113">
        <v>1</v>
      </c>
      <c r="O191" s="113"/>
      <c r="P191" s="113"/>
    </row>
    <row r="192" spans="1:16" ht="53.25" customHeight="1" x14ac:dyDescent="0.2">
      <c r="A192" s="104"/>
      <c r="B192" s="105" t="s">
        <v>652</v>
      </c>
      <c r="C192" s="115"/>
      <c r="D192" s="106"/>
      <c r="E192" s="105" t="s">
        <v>7</v>
      </c>
      <c r="F192" s="115" t="s">
        <v>666</v>
      </c>
      <c r="G192" s="115" t="s">
        <v>653</v>
      </c>
      <c r="H192" s="115" t="s">
        <v>369</v>
      </c>
      <c r="I192" s="106" t="s">
        <v>668</v>
      </c>
      <c r="J192" s="111">
        <v>8345005</v>
      </c>
      <c r="K192" s="111">
        <v>102530</v>
      </c>
      <c r="L192" s="111">
        <v>8242475</v>
      </c>
      <c r="M192" s="113">
        <v>0</v>
      </c>
      <c r="N192" s="113">
        <v>1</v>
      </c>
      <c r="O192" s="113"/>
      <c r="P192" s="113"/>
    </row>
    <row r="193" spans="1:16" ht="63.75" customHeight="1" x14ac:dyDescent="0.2">
      <c r="A193" s="104"/>
      <c r="B193" s="105" t="s">
        <v>669</v>
      </c>
      <c r="C193" s="115"/>
      <c r="D193" s="106"/>
      <c r="E193" s="105" t="s">
        <v>7</v>
      </c>
      <c r="F193" s="115" t="s">
        <v>666</v>
      </c>
      <c r="G193" s="115" t="s">
        <v>670</v>
      </c>
      <c r="H193" s="115" t="s">
        <v>369</v>
      </c>
      <c r="I193" s="106" t="s">
        <v>671</v>
      </c>
      <c r="J193" s="111">
        <v>8345005</v>
      </c>
      <c r="K193" s="111">
        <v>102530</v>
      </c>
      <c r="L193" s="111">
        <v>8242475</v>
      </c>
      <c r="M193" s="113">
        <v>0</v>
      </c>
      <c r="N193" s="113">
        <v>1</v>
      </c>
      <c r="O193" s="113"/>
      <c r="P193" s="113"/>
    </row>
    <row r="194" spans="1:16" ht="32.25" customHeight="1" x14ac:dyDescent="0.2">
      <c r="A194" s="104"/>
      <c r="B194" s="105" t="s">
        <v>672</v>
      </c>
      <c r="C194" s="115"/>
      <c r="D194" s="106"/>
      <c r="E194" s="105" t="s">
        <v>7</v>
      </c>
      <c r="F194" s="115" t="s">
        <v>666</v>
      </c>
      <c r="G194" s="115" t="s">
        <v>673</v>
      </c>
      <c r="H194" s="115" t="s">
        <v>369</v>
      </c>
      <c r="I194" s="106" t="s">
        <v>674</v>
      </c>
      <c r="J194" s="111">
        <v>7295005</v>
      </c>
      <c r="K194" s="111">
        <v>102530</v>
      </c>
      <c r="L194" s="111">
        <v>7192475</v>
      </c>
      <c r="M194" s="113">
        <v>0</v>
      </c>
      <c r="N194" s="113">
        <v>1</v>
      </c>
      <c r="O194" s="113"/>
      <c r="P194" s="113"/>
    </row>
    <row r="195" spans="1:16" ht="21.75" customHeight="1" x14ac:dyDescent="0.2">
      <c r="A195" s="104"/>
      <c r="B195" s="105" t="s">
        <v>408</v>
      </c>
      <c r="C195" s="115"/>
      <c r="D195" s="106"/>
      <c r="E195" s="105" t="s">
        <v>7</v>
      </c>
      <c r="F195" s="115" t="s">
        <v>666</v>
      </c>
      <c r="G195" s="115" t="s">
        <v>673</v>
      </c>
      <c r="H195" s="115" t="s">
        <v>409</v>
      </c>
      <c r="I195" s="106" t="s">
        <v>675</v>
      </c>
      <c r="J195" s="111">
        <v>7295005</v>
      </c>
      <c r="K195" s="111">
        <v>102530</v>
      </c>
      <c r="L195" s="111">
        <v>7192475</v>
      </c>
      <c r="M195" s="113">
        <v>0</v>
      </c>
      <c r="N195" s="113">
        <v>1</v>
      </c>
      <c r="O195" s="113"/>
      <c r="P195" s="113"/>
    </row>
    <row r="196" spans="1:16" ht="21.75" customHeight="1" x14ac:dyDescent="0.2">
      <c r="A196" s="104"/>
      <c r="B196" s="105" t="s">
        <v>411</v>
      </c>
      <c r="C196" s="115"/>
      <c r="D196" s="106"/>
      <c r="E196" s="105" t="s">
        <v>7</v>
      </c>
      <c r="F196" s="115" t="s">
        <v>666</v>
      </c>
      <c r="G196" s="115" t="s">
        <v>673</v>
      </c>
      <c r="H196" s="115" t="s">
        <v>88</v>
      </c>
      <c r="I196" s="106" t="s">
        <v>676</v>
      </c>
      <c r="J196" s="111">
        <v>7295005</v>
      </c>
      <c r="K196" s="111">
        <v>102530</v>
      </c>
      <c r="L196" s="111">
        <v>7192475</v>
      </c>
      <c r="M196" s="113">
        <v>0</v>
      </c>
      <c r="N196" s="113">
        <v>1</v>
      </c>
      <c r="O196" s="113"/>
      <c r="P196" s="113"/>
    </row>
    <row r="197" spans="1:16" ht="12.75" customHeight="1" x14ac:dyDescent="0.2">
      <c r="A197" s="104"/>
      <c r="B197" s="105" t="s">
        <v>413</v>
      </c>
      <c r="C197" s="115"/>
      <c r="D197" s="106"/>
      <c r="E197" s="105" t="s">
        <v>7</v>
      </c>
      <c r="F197" s="115" t="s">
        <v>666</v>
      </c>
      <c r="G197" s="115" t="s">
        <v>673</v>
      </c>
      <c r="H197" s="115" t="s">
        <v>414</v>
      </c>
      <c r="I197" s="106" t="s">
        <v>677</v>
      </c>
      <c r="J197" s="111">
        <v>7295005</v>
      </c>
      <c r="K197" s="111">
        <v>102530</v>
      </c>
      <c r="L197" s="111">
        <v>7192475</v>
      </c>
      <c r="M197" s="113">
        <v>0</v>
      </c>
      <c r="N197" s="113" t="s">
        <v>369</v>
      </c>
      <c r="O197" s="113"/>
      <c r="P197" s="113"/>
    </row>
    <row r="198" spans="1:16" ht="42.75" customHeight="1" x14ac:dyDescent="0.2">
      <c r="A198" s="104"/>
      <c r="B198" s="105" t="s">
        <v>678</v>
      </c>
      <c r="C198" s="115"/>
      <c r="D198" s="106"/>
      <c r="E198" s="105" t="s">
        <v>7</v>
      </c>
      <c r="F198" s="115" t="s">
        <v>666</v>
      </c>
      <c r="G198" s="115" t="s">
        <v>679</v>
      </c>
      <c r="H198" s="115" t="s">
        <v>369</v>
      </c>
      <c r="I198" s="106" t="s">
        <v>680</v>
      </c>
      <c r="J198" s="111">
        <v>1000000</v>
      </c>
      <c r="K198" s="111" t="s">
        <v>389</v>
      </c>
      <c r="L198" s="111">
        <v>1000000</v>
      </c>
      <c r="M198" s="113">
        <v>0</v>
      </c>
      <c r="N198" s="113">
        <v>1</v>
      </c>
      <c r="O198" s="113"/>
      <c r="P198" s="113"/>
    </row>
    <row r="199" spans="1:16" ht="21.75" customHeight="1" x14ac:dyDescent="0.2">
      <c r="A199" s="104"/>
      <c r="B199" s="105" t="s">
        <v>408</v>
      </c>
      <c r="C199" s="115"/>
      <c r="D199" s="106"/>
      <c r="E199" s="105" t="s">
        <v>7</v>
      </c>
      <c r="F199" s="115" t="s">
        <v>666</v>
      </c>
      <c r="G199" s="115" t="s">
        <v>679</v>
      </c>
      <c r="H199" s="115" t="s">
        <v>409</v>
      </c>
      <c r="I199" s="106" t="s">
        <v>681</v>
      </c>
      <c r="J199" s="111">
        <v>1000000</v>
      </c>
      <c r="K199" s="111" t="s">
        <v>389</v>
      </c>
      <c r="L199" s="111">
        <v>1000000</v>
      </c>
      <c r="M199" s="113">
        <v>0</v>
      </c>
      <c r="N199" s="113">
        <v>1</v>
      </c>
      <c r="O199" s="113"/>
      <c r="P199" s="113"/>
    </row>
    <row r="200" spans="1:16" ht="21.75" customHeight="1" x14ac:dyDescent="0.2">
      <c r="A200" s="104"/>
      <c r="B200" s="105" t="s">
        <v>411</v>
      </c>
      <c r="C200" s="115"/>
      <c r="D200" s="106"/>
      <c r="E200" s="105" t="s">
        <v>7</v>
      </c>
      <c r="F200" s="115" t="s">
        <v>666</v>
      </c>
      <c r="G200" s="115" t="s">
        <v>679</v>
      </c>
      <c r="H200" s="115" t="s">
        <v>88</v>
      </c>
      <c r="I200" s="106" t="s">
        <v>682</v>
      </c>
      <c r="J200" s="111">
        <v>1000000</v>
      </c>
      <c r="K200" s="111" t="s">
        <v>389</v>
      </c>
      <c r="L200" s="111">
        <v>1000000</v>
      </c>
      <c r="M200" s="113">
        <v>0</v>
      </c>
      <c r="N200" s="113">
        <v>1</v>
      </c>
      <c r="O200" s="113"/>
      <c r="P200" s="113"/>
    </row>
    <row r="201" spans="1:16" ht="12.75" customHeight="1" x14ac:dyDescent="0.2">
      <c r="A201" s="104"/>
      <c r="B201" s="105" t="s">
        <v>413</v>
      </c>
      <c r="C201" s="115"/>
      <c r="D201" s="106"/>
      <c r="E201" s="105" t="s">
        <v>7</v>
      </c>
      <c r="F201" s="115" t="s">
        <v>666</v>
      </c>
      <c r="G201" s="115" t="s">
        <v>679</v>
      </c>
      <c r="H201" s="115" t="s">
        <v>414</v>
      </c>
      <c r="I201" s="106" t="s">
        <v>683</v>
      </c>
      <c r="J201" s="111">
        <v>1000000</v>
      </c>
      <c r="K201" s="111" t="s">
        <v>389</v>
      </c>
      <c r="L201" s="111">
        <v>1000000</v>
      </c>
      <c r="M201" s="113">
        <v>0</v>
      </c>
      <c r="N201" s="113" t="s">
        <v>369</v>
      </c>
      <c r="O201" s="113"/>
      <c r="P201" s="113"/>
    </row>
    <row r="202" spans="1:16" ht="21.75" customHeight="1" x14ac:dyDescent="0.2">
      <c r="A202" s="104"/>
      <c r="B202" s="105" t="s">
        <v>684</v>
      </c>
      <c r="C202" s="115"/>
      <c r="D202" s="106"/>
      <c r="E202" s="105" t="s">
        <v>7</v>
      </c>
      <c r="F202" s="115" t="s">
        <v>666</v>
      </c>
      <c r="G202" s="115" t="s">
        <v>685</v>
      </c>
      <c r="H202" s="115" t="s">
        <v>369</v>
      </c>
      <c r="I202" s="106" t="s">
        <v>686</v>
      </c>
      <c r="J202" s="111">
        <v>50000</v>
      </c>
      <c r="K202" s="111" t="s">
        <v>389</v>
      </c>
      <c r="L202" s="111">
        <v>50000</v>
      </c>
      <c r="M202" s="113">
        <v>0</v>
      </c>
      <c r="N202" s="113">
        <v>1</v>
      </c>
      <c r="O202" s="113"/>
      <c r="P202" s="113"/>
    </row>
    <row r="203" spans="1:16" ht="21.75" customHeight="1" x14ac:dyDescent="0.2">
      <c r="A203" s="104"/>
      <c r="B203" s="105" t="s">
        <v>408</v>
      </c>
      <c r="C203" s="115"/>
      <c r="D203" s="106"/>
      <c r="E203" s="105" t="s">
        <v>7</v>
      </c>
      <c r="F203" s="115" t="s">
        <v>666</v>
      </c>
      <c r="G203" s="115" t="s">
        <v>685</v>
      </c>
      <c r="H203" s="115" t="s">
        <v>409</v>
      </c>
      <c r="I203" s="106" t="s">
        <v>687</v>
      </c>
      <c r="J203" s="111">
        <v>50000</v>
      </c>
      <c r="K203" s="111" t="s">
        <v>389</v>
      </c>
      <c r="L203" s="111">
        <v>50000</v>
      </c>
      <c r="M203" s="113">
        <v>0</v>
      </c>
      <c r="N203" s="113">
        <v>1</v>
      </c>
      <c r="O203" s="113"/>
      <c r="P203" s="113"/>
    </row>
    <row r="204" spans="1:16" ht="21.75" customHeight="1" x14ac:dyDescent="0.2">
      <c r="A204" s="104"/>
      <c r="B204" s="105" t="s">
        <v>411</v>
      </c>
      <c r="C204" s="115"/>
      <c r="D204" s="106"/>
      <c r="E204" s="105" t="s">
        <v>7</v>
      </c>
      <c r="F204" s="115" t="s">
        <v>666</v>
      </c>
      <c r="G204" s="115" t="s">
        <v>685</v>
      </c>
      <c r="H204" s="115" t="s">
        <v>88</v>
      </c>
      <c r="I204" s="106" t="s">
        <v>688</v>
      </c>
      <c r="J204" s="111">
        <v>50000</v>
      </c>
      <c r="K204" s="111" t="s">
        <v>389</v>
      </c>
      <c r="L204" s="111">
        <v>50000</v>
      </c>
      <c r="M204" s="113">
        <v>0</v>
      </c>
      <c r="N204" s="113">
        <v>1</v>
      </c>
      <c r="O204" s="113"/>
      <c r="P204" s="113"/>
    </row>
    <row r="205" spans="1:16" ht="12.75" customHeight="1" x14ac:dyDescent="0.2">
      <c r="A205" s="104"/>
      <c r="B205" s="105" t="s">
        <v>413</v>
      </c>
      <c r="C205" s="115"/>
      <c r="D205" s="106"/>
      <c r="E205" s="105" t="s">
        <v>7</v>
      </c>
      <c r="F205" s="115" t="s">
        <v>666</v>
      </c>
      <c r="G205" s="115" t="s">
        <v>685</v>
      </c>
      <c r="H205" s="115" t="s">
        <v>414</v>
      </c>
      <c r="I205" s="106" t="s">
        <v>689</v>
      </c>
      <c r="J205" s="111">
        <v>50000</v>
      </c>
      <c r="K205" s="111" t="s">
        <v>389</v>
      </c>
      <c r="L205" s="111">
        <v>50000</v>
      </c>
      <c r="M205" s="113">
        <v>0</v>
      </c>
      <c r="N205" s="113" t="s">
        <v>369</v>
      </c>
      <c r="O205" s="113"/>
      <c r="P205" s="113"/>
    </row>
    <row r="206" spans="1:16" ht="42.75" customHeight="1" x14ac:dyDescent="0.2">
      <c r="A206" s="104"/>
      <c r="B206" s="105" t="s">
        <v>690</v>
      </c>
      <c r="C206" s="115"/>
      <c r="D206" s="106"/>
      <c r="E206" s="105" t="s">
        <v>7</v>
      </c>
      <c r="F206" s="115" t="s">
        <v>666</v>
      </c>
      <c r="G206" s="115" t="s">
        <v>691</v>
      </c>
      <c r="H206" s="115" t="s">
        <v>369</v>
      </c>
      <c r="I206" s="106" t="s">
        <v>692</v>
      </c>
      <c r="J206" s="111">
        <v>387441043.06</v>
      </c>
      <c r="K206" s="111" t="s">
        <v>389</v>
      </c>
      <c r="L206" s="111">
        <v>387441043.06</v>
      </c>
      <c r="M206" s="113">
        <v>0</v>
      </c>
      <c r="N206" s="113">
        <v>1</v>
      </c>
      <c r="O206" s="113"/>
      <c r="P206" s="113"/>
    </row>
    <row r="207" spans="1:16" ht="105.75" customHeight="1" x14ac:dyDescent="0.2">
      <c r="A207" s="104"/>
      <c r="B207" s="105" t="s">
        <v>695</v>
      </c>
      <c r="C207" s="115"/>
      <c r="D207" s="106"/>
      <c r="E207" s="105" t="s">
        <v>7</v>
      </c>
      <c r="F207" s="115" t="s">
        <v>666</v>
      </c>
      <c r="G207" s="115" t="s">
        <v>696</v>
      </c>
      <c r="H207" s="115" t="s">
        <v>369</v>
      </c>
      <c r="I207" s="106" t="s">
        <v>697</v>
      </c>
      <c r="J207" s="111">
        <v>82453740.489999995</v>
      </c>
      <c r="K207" s="111" t="s">
        <v>389</v>
      </c>
      <c r="L207" s="111">
        <v>82453740.489999995</v>
      </c>
      <c r="M207" s="113">
        <v>0</v>
      </c>
      <c r="N207" s="113">
        <v>1</v>
      </c>
      <c r="O207" s="113"/>
      <c r="P207" s="113"/>
    </row>
    <row r="208" spans="1:16" ht="21.75" customHeight="1" x14ac:dyDescent="0.2">
      <c r="A208" s="104"/>
      <c r="B208" s="105" t="s">
        <v>607</v>
      </c>
      <c r="C208" s="115"/>
      <c r="D208" s="106"/>
      <c r="E208" s="105" t="s">
        <v>7</v>
      </c>
      <c r="F208" s="115" t="s">
        <v>666</v>
      </c>
      <c r="G208" s="115" t="s">
        <v>696</v>
      </c>
      <c r="H208" s="115" t="s">
        <v>608</v>
      </c>
      <c r="I208" s="106" t="s">
        <v>698</v>
      </c>
      <c r="J208" s="111">
        <v>81286907.150000006</v>
      </c>
      <c r="K208" s="111" t="s">
        <v>389</v>
      </c>
      <c r="L208" s="111">
        <v>81286907.150000006</v>
      </c>
      <c r="M208" s="113">
        <v>0</v>
      </c>
      <c r="N208" s="113">
        <v>1</v>
      </c>
      <c r="O208" s="113"/>
      <c r="P208" s="113"/>
    </row>
    <row r="209" spans="1:16" ht="12.75" customHeight="1" x14ac:dyDescent="0.2">
      <c r="A209" s="104"/>
      <c r="B209" s="105" t="s">
        <v>609</v>
      </c>
      <c r="C209" s="115"/>
      <c r="D209" s="106"/>
      <c r="E209" s="105" t="s">
        <v>7</v>
      </c>
      <c r="F209" s="115" t="s">
        <v>666</v>
      </c>
      <c r="G209" s="115" t="s">
        <v>696</v>
      </c>
      <c r="H209" s="115" t="s">
        <v>199</v>
      </c>
      <c r="I209" s="106" t="s">
        <v>699</v>
      </c>
      <c r="J209" s="111">
        <v>81286907.150000006</v>
      </c>
      <c r="K209" s="111" t="s">
        <v>389</v>
      </c>
      <c r="L209" s="111">
        <v>81286907.150000006</v>
      </c>
      <c r="M209" s="113">
        <v>0</v>
      </c>
      <c r="N209" s="113">
        <v>1</v>
      </c>
      <c r="O209" s="113"/>
      <c r="P209" s="113"/>
    </row>
    <row r="210" spans="1:16" ht="32.25" customHeight="1" x14ac:dyDescent="0.2">
      <c r="A210" s="104"/>
      <c r="B210" s="105" t="s">
        <v>693</v>
      </c>
      <c r="C210" s="115"/>
      <c r="D210" s="106"/>
      <c r="E210" s="105" t="s">
        <v>7</v>
      </c>
      <c r="F210" s="115" t="s">
        <v>666</v>
      </c>
      <c r="G210" s="115" t="s">
        <v>696</v>
      </c>
      <c r="H210" s="115" t="s">
        <v>694</v>
      </c>
      <c r="I210" s="106" t="s">
        <v>700</v>
      </c>
      <c r="J210" s="111">
        <v>81286907.150000006</v>
      </c>
      <c r="K210" s="111" t="s">
        <v>389</v>
      </c>
      <c r="L210" s="111">
        <v>81286907.150000006</v>
      </c>
      <c r="M210" s="113">
        <v>0</v>
      </c>
      <c r="N210" s="113" t="s">
        <v>369</v>
      </c>
      <c r="O210" s="113"/>
      <c r="P210" s="113"/>
    </row>
    <row r="211" spans="1:16" ht="12.75" customHeight="1" x14ac:dyDescent="0.2">
      <c r="A211" s="104"/>
      <c r="B211" s="105" t="s">
        <v>416</v>
      </c>
      <c r="C211" s="115"/>
      <c r="D211" s="106"/>
      <c r="E211" s="105" t="s">
        <v>7</v>
      </c>
      <c r="F211" s="115" t="s">
        <v>666</v>
      </c>
      <c r="G211" s="115" t="s">
        <v>696</v>
      </c>
      <c r="H211" s="115" t="s">
        <v>417</v>
      </c>
      <c r="I211" s="106" t="s">
        <v>701</v>
      </c>
      <c r="J211" s="111">
        <v>1166833.3400000001</v>
      </c>
      <c r="K211" s="111" t="s">
        <v>389</v>
      </c>
      <c r="L211" s="111">
        <v>1166833.3400000001</v>
      </c>
      <c r="M211" s="113">
        <v>0</v>
      </c>
      <c r="N211" s="113">
        <v>1</v>
      </c>
      <c r="O211" s="113"/>
      <c r="P211" s="113"/>
    </row>
    <row r="212" spans="1:16" ht="12.75" customHeight="1" x14ac:dyDescent="0.2">
      <c r="A212" s="104"/>
      <c r="B212" s="105" t="s">
        <v>419</v>
      </c>
      <c r="C212" s="115"/>
      <c r="D212" s="106"/>
      <c r="E212" s="105" t="s">
        <v>7</v>
      </c>
      <c r="F212" s="115" t="s">
        <v>666</v>
      </c>
      <c r="G212" s="115" t="s">
        <v>696</v>
      </c>
      <c r="H212" s="115" t="s">
        <v>420</v>
      </c>
      <c r="I212" s="106" t="s">
        <v>702</v>
      </c>
      <c r="J212" s="111">
        <v>1166833.3400000001</v>
      </c>
      <c r="K212" s="111" t="s">
        <v>389</v>
      </c>
      <c r="L212" s="111">
        <v>1166833.3400000001</v>
      </c>
      <c r="M212" s="113">
        <v>0</v>
      </c>
      <c r="N212" s="113">
        <v>1</v>
      </c>
      <c r="O212" s="113"/>
      <c r="P212" s="113"/>
    </row>
    <row r="213" spans="1:16" ht="12.75" customHeight="1" x14ac:dyDescent="0.2">
      <c r="A213" s="104"/>
      <c r="B213" s="105" t="s">
        <v>422</v>
      </c>
      <c r="C213" s="115"/>
      <c r="D213" s="106"/>
      <c r="E213" s="105" t="s">
        <v>7</v>
      </c>
      <c r="F213" s="115" t="s">
        <v>666</v>
      </c>
      <c r="G213" s="115" t="s">
        <v>696</v>
      </c>
      <c r="H213" s="115" t="s">
        <v>423</v>
      </c>
      <c r="I213" s="106" t="s">
        <v>703</v>
      </c>
      <c r="J213" s="111">
        <v>1166833.3400000001</v>
      </c>
      <c r="K213" s="111" t="s">
        <v>389</v>
      </c>
      <c r="L213" s="111">
        <v>1166833.3400000001</v>
      </c>
      <c r="M213" s="113">
        <v>0</v>
      </c>
      <c r="N213" s="113" t="s">
        <v>369</v>
      </c>
      <c r="O213" s="113"/>
      <c r="P213" s="113"/>
    </row>
    <row r="214" spans="1:16" ht="74.25" customHeight="1" x14ac:dyDescent="0.2">
      <c r="A214" s="104"/>
      <c r="B214" s="105" t="s">
        <v>704</v>
      </c>
      <c r="C214" s="115"/>
      <c r="D214" s="106"/>
      <c r="E214" s="105" t="s">
        <v>7</v>
      </c>
      <c r="F214" s="115" t="s">
        <v>666</v>
      </c>
      <c r="G214" s="115" t="s">
        <v>705</v>
      </c>
      <c r="H214" s="115" t="s">
        <v>369</v>
      </c>
      <c r="I214" s="106" t="s">
        <v>706</v>
      </c>
      <c r="J214" s="111">
        <v>304987302.56999999</v>
      </c>
      <c r="K214" s="111" t="s">
        <v>389</v>
      </c>
      <c r="L214" s="111">
        <v>304987302.56999999</v>
      </c>
      <c r="M214" s="113">
        <v>0</v>
      </c>
      <c r="N214" s="113">
        <v>1</v>
      </c>
      <c r="O214" s="113"/>
      <c r="P214" s="113"/>
    </row>
    <row r="215" spans="1:16" ht="21.75" customHeight="1" x14ac:dyDescent="0.2">
      <c r="A215" s="104"/>
      <c r="B215" s="105" t="s">
        <v>607</v>
      </c>
      <c r="C215" s="115"/>
      <c r="D215" s="106"/>
      <c r="E215" s="105" t="s">
        <v>7</v>
      </c>
      <c r="F215" s="115" t="s">
        <v>666</v>
      </c>
      <c r="G215" s="115" t="s">
        <v>705</v>
      </c>
      <c r="H215" s="115" t="s">
        <v>608</v>
      </c>
      <c r="I215" s="106" t="s">
        <v>707</v>
      </c>
      <c r="J215" s="111">
        <v>304987302.56999999</v>
      </c>
      <c r="K215" s="111" t="s">
        <v>389</v>
      </c>
      <c r="L215" s="111">
        <v>304987302.56999999</v>
      </c>
      <c r="M215" s="113">
        <v>0</v>
      </c>
      <c r="N215" s="113">
        <v>1</v>
      </c>
      <c r="O215" s="113"/>
      <c r="P215" s="113"/>
    </row>
    <row r="216" spans="1:16" ht="12.75" customHeight="1" x14ac:dyDescent="0.2">
      <c r="A216" s="104"/>
      <c r="B216" s="105" t="s">
        <v>609</v>
      </c>
      <c r="C216" s="115"/>
      <c r="D216" s="106"/>
      <c r="E216" s="105" t="s">
        <v>7</v>
      </c>
      <c r="F216" s="115" t="s">
        <v>666</v>
      </c>
      <c r="G216" s="115" t="s">
        <v>705</v>
      </c>
      <c r="H216" s="115" t="s">
        <v>199</v>
      </c>
      <c r="I216" s="106" t="s">
        <v>708</v>
      </c>
      <c r="J216" s="111">
        <v>304987302.56999999</v>
      </c>
      <c r="K216" s="111" t="s">
        <v>389</v>
      </c>
      <c r="L216" s="111">
        <v>304987302.56999999</v>
      </c>
      <c r="M216" s="113">
        <v>0</v>
      </c>
      <c r="N216" s="113">
        <v>1</v>
      </c>
      <c r="O216" s="113"/>
      <c r="P216" s="113"/>
    </row>
    <row r="217" spans="1:16" ht="32.25" customHeight="1" x14ac:dyDescent="0.2">
      <c r="A217" s="104"/>
      <c r="B217" s="105" t="s">
        <v>693</v>
      </c>
      <c r="C217" s="115"/>
      <c r="D217" s="106"/>
      <c r="E217" s="105" t="s">
        <v>7</v>
      </c>
      <c r="F217" s="115" t="s">
        <v>666</v>
      </c>
      <c r="G217" s="115" t="s">
        <v>705</v>
      </c>
      <c r="H217" s="115" t="s">
        <v>694</v>
      </c>
      <c r="I217" s="106" t="s">
        <v>709</v>
      </c>
      <c r="J217" s="111">
        <v>304987302.56999999</v>
      </c>
      <c r="K217" s="111" t="s">
        <v>389</v>
      </c>
      <c r="L217" s="111">
        <v>304987302.56999999</v>
      </c>
      <c r="M217" s="113">
        <v>0</v>
      </c>
      <c r="N217" s="113" t="s">
        <v>369</v>
      </c>
      <c r="O217" s="113"/>
      <c r="P217" s="113"/>
    </row>
    <row r="218" spans="1:16" ht="12.75" customHeight="1" x14ac:dyDescent="0.2">
      <c r="A218" s="104"/>
      <c r="B218" s="105" t="s">
        <v>376</v>
      </c>
      <c r="C218" s="115"/>
      <c r="D218" s="106"/>
      <c r="E218" s="105" t="s">
        <v>7</v>
      </c>
      <c r="F218" s="115" t="s">
        <v>666</v>
      </c>
      <c r="G218" s="115" t="s">
        <v>377</v>
      </c>
      <c r="H218" s="115" t="s">
        <v>369</v>
      </c>
      <c r="I218" s="106" t="s">
        <v>710</v>
      </c>
      <c r="J218" s="111">
        <v>6836316.7999999998</v>
      </c>
      <c r="K218" s="111">
        <v>994160.74</v>
      </c>
      <c r="L218" s="111">
        <v>5842156.0599999996</v>
      </c>
      <c r="M218" s="113">
        <v>0</v>
      </c>
      <c r="N218" s="113">
        <v>1</v>
      </c>
      <c r="O218" s="113"/>
      <c r="P218" s="113"/>
    </row>
    <row r="219" spans="1:16" ht="42.75" customHeight="1" x14ac:dyDescent="0.2">
      <c r="A219" s="104"/>
      <c r="B219" s="105" t="s">
        <v>711</v>
      </c>
      <c r="C219" s="115"/>
      <c r="D219" s="106"/>
      <c r="E219" s="105" t="s">
        <v>7</v>
      </c>
      <c r="F219" s="115" t="s">
        <v>666</v>
      </c>
      <c r="G219" s="115" t="s">
        <v>712</v>
      </c>
      <c r="H219" s="115" t="s">
        <v>369</v>
      </c>
      <c r="I219" s="106" t="s">
        <v>713</v>
      </c>
      <c r="J219" s="111">
        <v>6836316.7999999998</v>
      </c>
      <c r="K219" s="111">
        <v>994160.74</v>
      </c>
      <c r="L219" s="111">
        <v>5842156.0599999996</v>
      </c>
      <c r="M219" s="113">
        <v>0</v>
      </c>
      <c r="N219" s="113">
        <v>1</v>
      </c>
      <c r="O219" s="113"/>
      <c r="P219" s="113"/>
    </row>
    <row r="220" spans="1:16" ht="21.75" customHeight="1" x14ac:dyDescent="0.2">
      <c r="A220" s="104"/>
      <c r="B220" s="105" t="s">
        <v>408</v>
      </c>
      <c r="C220" s="115"/>
      <c r="D220" s="106"/>
      <c r="E220" s="105" t="s">
        <v>7</v>
      </c>
      <c r="F220" s="115" t="s">
        <v>666</v>
      </c>
      <c r="G220" s="115" t="s">
        <v>712</v>
      </c>
      <c r="H220" s="115" t="s">
        <v>409</v>
      </c>
      <c r="I220" s="106" t="s">
        <v>714</v>
      </c>
      <c r="J220" s="111">
        <v>6836316.7999999998</v>
      </c>
      <c r="K220" s="111">
        <v>994160.74</v>
      </c>
      <c r="L220" s="111">
        <v>5842156.0599999996</v>
      </c>
      <c r="M220" s="113">
        <v>0</v>
      </c>
      <c r="N220" s="113">
        <v>1</v>
      </c>
      <c r="O220" s="113"/>
      <c r="P220" s="113"/>
    </row>
    <row r="221" spans="1:16" ht="21.75" customHeight="1" x14ac:dyDescent="0.2">
      <c r="A221" s="104"/>
      <c r="B221" s="105" t="s">
        <v>411</v>
      </c>
      <c r="C221" s="115"/>
      <c r="D221" s="106"/>
      <c r="E221" s="105" t="s">
        <v>7</v>
      </c>
      <c r="F221" s="115" t="s">
        <v>666</v>
      </c>
      <c r="G221" s="115" t="s">
        <v>712</v>
      </c>
      <c r="H221" s="115" t="s">
        <v>88</v>
      </c>
      <c r="I221" s="106" t="s">
        <v>715</v>
      </c>
      <c r="J221" s="111">
        <v>6836316.7999999998</v>
      </c>
      <c r="K221" s="111">
        <v>994160.74</v>
      </c>
      <c r="L221" s="111">
        <v>5842156.0599999996</v>
      </c>
      <c r="M221" s="113">
        <v>0</v>
      </c>
      <c r="N221" s="113">
        <v>1</v>
      </c>
      <c r="O221" s="113"/>
      <c r="P221" s="113"/>
    </row>
    <row r="222" spans="1:16" ht="12.75" customHeight="1" x14ac:dyDescent="0.2">
      <c r="A222" s="104"/>
      <c r="B222" s="105" t="s">
        <v>413</v>
      </c>
      <c r="C222" s="115"/>
      <c r="D222" s="106"/>
      <c r="E222" s="105" t="s">
        <v>7</v>
      </c>
      <c r="F222" s="115" t="s">
        <v>666</v>
      </c>
      <c r="G222" s="115" t="s">
        <v>712</v>
      </c>
      <c r="H222" s="115" t="s">
        <v>414</v>
      </c>
      <c r="I222" s="106" t="s">
        <v>716</v>
      </c>
      <c r="J222" s="111">
        <v>6836316.7999999998</v>
      </c>
      <c r="K222" s="111">
        <v>994160.74</v>
      </c>
      <c r="L222" s="111">
        <v>5842156.0599999996</v>
      </c>
      <c r="M222" s="113">
        <v>0</v>
      </c>
      <c r="N222" s="113" t="s">
        <v>369</v>
      </c>
      <c r="O222" s="113"/>
      <c r="P222" s="113"/>
    </row>
    <row r="223" spans="1:16" ht="12.75" customHeight="1" x14ac:dyDescent="0.2">
      <c r="A223" s="104"/>
      <c r="B223" s="105" t="s">
        <v>717</v>
      </c>
      <c r="C223" s="115"/>
      <c r="D223" s="106"/>
      <c r="E223" s="105" t="s">
        <v>7</v>
      </c>
      <c r="F223" s="115" t="s">
        <v>718</v>
      </c>
      <c r="G223" s="115" t="s">
        <v>369</v>
      </c>
      <c r="H223" s="115" t="s">
        <v>369</v>
      </c>
      <c r="I223" s="106" t="s">
        <v>719</v>
      </c>
      <c r="J223" s="111">
        <v>6902256.0199999996</v>
      </c>
      <c r="K223" s="111">
        <v>2121841.4300000002</v>
      </c>
      <c r="L223" s="111">
        <v>4780414.59</v>
      </c>
      <c r="M223" s="113">
        <v>0</v>
      </c>
      <c r="N223" s="113">
        <v>1</v>
      </c>
      <c r="O223" s="113"/>
      <c r="P223" s="113"/>
    </row>
    <row r="224" spans="1:16" ht="63.75" customHeight="1" x14ac:dyDescent="0.2">
      <c r="A224" s="104"/>
      <c r="B224" s="105" t="s">
        <v>720</v>
      </c>
      <c r="C224" s="115"/>
      <c r="D224" s="106"/>
      <c r="E224" s="105" t="s">
        <v>7</v>
      </c>
      <c r="F224" s="115" t="s">
        <v>718</v>
      </c>
      <c r="G224" s="115" t="s">
        <v>721</v>
      </c>
      <c r="H224" s="115" t="s">
        <v>369</v>
      </c>
      <c r="I224" s="106" t="s">
        <v>722</v>
      </c>
      <c r="J224" s="111">
        <v>6902256.0199999996</v>
      </c>
      <c r="K224" s="111">
        <v>2121841.4300000002</v>
      </c>
      <c r="L224" s="111">
        <v>4780414.59</v>
      </c>
      <c r="M224" s="113">
        <v>0</v>
      </c>
      <c r="N224" s="113">
        <v>1</v>
      </c>
      <c r="O224" s="113"/>
      <c r="P224" s="113"/>
    </row>
    <row r="225" spans="1:16" ht="21.75" customHeight="1" x14ac:dyDescent="0.2">
      <c r="A225" s="104"/>
      <c r="B225" s="105" t="s">
        <v>723</v>
      </c>
      <c r="C225" s="115"/>
      <c r="D225" s="106"/>
      <c r="E225" s="105" t="s">
        <v>7</v>
      </c>
      <c r="F225" s="115" t="s">
        <v>718</v>
      </c>
      <c r="G225" s="115" t="s">
        <v>724</v>
      </c>
      <c r="H225" s="115" t="s">
        <v>369</v>
      </c>
      <c r="I225" s="106" t="s">
        <v>725</v>
      </c>
      <c r="J225" s="111">
        <v>6902256.0199999996</v>
      </c>
      <c r="K225" s="111">
        <v>2121841.4300000002</v>
      </c>
      <c r="L225" s="111">
        <v>4780414.59</v>
      </c>
      <c r="M225" s="113">
        <v>0</v>
      </c>
      <c r="N225" s="113">
        <v>1</v>
      </c>
      <c r="O225" s="113"/>
      <c r="P225" s="113"/>
    </row>
    <row r="226" spans="1:16" ht="12.75" customHeight="1" x14ac:dyDescent="0.2">
      <c r="A226" s="104"/>
      <c r="B226" s="105" t="s">
        <v>416</v>
      </c>
      <c r="C226" s="115"/>
      <c r="D226" s="106"/>
      <c r="E226" s="105" t="s">
        <v>7</v>
      </c>
      <c r="F226" s="115" t="s">
        <v>718</v>
      </c>
      <c r="G226" s="115" t="s">
        <v>724</v>
      </c>
      <c r="H226" s="115" t="s">
        <v>417</v>
      </c>
      <c r="I226" s="106" t="s">
        <v>726</v>
      </c>
      <c r="J226" s="111">
        <v>6902256.0199999996</v>
      </c>
      <c r="K226" s="111">
        <v>2121841.4300000002</v>
      </c>
      <c r="L226" s="111">
        <v>4780414.59</v>
      </c>
      <c r="M226" s="113">
        <v>0</v>
      </c>
      <c r="N226" s="113">
        <v>1</v>
      </c>
      <c r="O226" s="113"/>
      <c r="P226" s="113"/>
    </row>
    <row r="227" spans="1:16" ht="42.75" customHeight="1" x14ac:dyDescent="0.2">
      <c r="A227" s="104"/>
      <c r="B227" s="105" t="s">
        <v>646</v>
      </c>
      <c r="C227" s="115"/>
      <c r="D227" s="106"/>
      <c r="E227" s="105" t="s">
        <v>7</v>
      </c>
      <c r="F227" s="115" t="s">
        <v>718</v>
      </c>
      <c r="G227" s="115" t="s">
        <v>724</v>
      </c>
      <c r="H227" s="115" t="s">
        <v>647</v>
      </c>
      <c r="I227" s="106" t="s">
        <v>727</v>
      </c>
      <c r="J227" s="111">
        <v>6902256.0199999996</v>
      </c>
      <c r="K227" s="111">
        <v>2121841.4300000002</v>
      </c>
      <c r="L227" s="111">
        <v>4780414.59</v>
      </c>
      <c r="M227" s="113">
        <v>0</v>
      </c>
      <c r="N227" s="113">
        <v>1</v>
      </c>
      <c r="O227" s="113"/>
      <c r="P227" s="113"/>
    </row>
    <row r="228" spans="1:16" ht="42.75" customHeight="1" x14ac:dyDescent="0.2">
      <c r="A228" s="104"/>
      <c r="B228" s="105" t="s">
        <v>649</v>
      </c>
      <c r="C228" s="115"/>
      <c r="D228" s="106"/>
      <c r="E228" s="105" t="s">
        <v>7</v>
      </c>
      <c r="F228" s="115" t="s">
        <v>718</v>
      </c>
      <c r="G228" s="115" t="s">
        <v>724</v>
      </c>
      <c r="H228" s="115" t="s">
        <v>650</v>
      </c>
      <c r="I228" s="106" t="s">
        <v>728</v>
      </c>
      <c r="J228" s="111">
        <v>6902256.0199999996</v>
      </c>
      <c r="K228" s="111">
        <v>2121841.4300000002</v>
      </c>
      <c r="L228" s="111">
        <v>4780414.59</v>
      </c>
      <c r="M228" s="113">
        <v>0</v>
      </c>
      <c r="N228" s="113" t="s">
        <v>369</v>
      </c>
      <c r="O228" s="113"/>
      <c r="P228" s="113"/>
    </row>
    <row r="229" spans="1:16" ht="12.75" customHeight="1" x14ac:dyDescent="0.2">
      <c r="A229" s="104"/>
      <c r="B229" s="105" t="s">
        <v>729</v>
      </c>
      <c r="C229" s="115"/>
      <c r="D229" s="106"/>
      <c r="E229" s="105" t="s">
        <v>7</v>
      </c>
      <c r="F229" s="115" t="s">
        <v>730</v>
      </c>
      <c r="G229" s="115" t="s">
        <v>369</v>
      </c>
      <c r="H229" s="115" t="s">
        <v>369</v>
      </c>
      <c r="I229" s="106" t="s">
        <v>731</v>
      </c>
      <c r="J229" s="111">
        <v>14821716.970000001</v>
      </c>
      <c r="K229" s="111">
        <v>1236800.6200000001</v>
      </c>
      <c r="L229" s="111">
        <v>13584916.35</v>
      </c>
      <c r="M229" s="113">
        <v>0</v>
      </c>
      <c r="N229" s="113">
        <v>1</v>
      </c>
      <c r="O229" s="113"/>
      <c r="P229" s="113"/>
    </row>
    <row r="230" spans="1:16" ht="63.75" customHeight="1" x14ac:dyDescent="0.2">
      <c r="A230" s="104"/>
      <c r="B230" s="105" t="s">
        <v>720</v>
      </c>
      <c r="C230" s="115"/>
      <c r="D230" s="106"/>
      <c r="E230" s="105" t="s">
        <v>7</v>
      </c>
      <c r="F230" s="115" t="s">
        <v>730</v>
      </c>
      <c r="G230" s="115" t="s">
        <v>721</v>
      </c>
      <c r="H230" s="115" t="s">
        <v>369</v>
      </c>
      <c r="I230" s="106" t="s">
        <v>732</v>
      </c>
      <c r="J230" s="111">
        <v>5821716.9699999997</v>
      </c>
      <c r="K230" s="111">
        <v>1236800.6200000001</v>
      </c>
      <c r="L230" s="111">
        <v>4584916.3499999996</v>
      </c>
      <c r="M230" s="113">
        <v>0</v>
      </c>
      <c r="N230" s="113">
        <v>1</v>
      </c>
      <c r="O230" s="113"/>
      <c r="P230" s="113"/>
    </row>
    <row r="231" spans="1:16" ht="42.75" customHeight="1" x14ac:dyDescent="0.2">
      <c r="A231" s="104"/>
      <c r="B231" s="105" t="s">
        <v>733</v>
      </c>
      <c r="C231" s="115"/>
      <c r="D231" s="106"/>
      <c r="E231" s="105" t="s">
        <v>7</v>
      </c>
      <c r="F231" s="115" t="s">
        <v>730</v>
      </c>
      <c r="G231" s="115" t="s">
        <v>734</v>
      </c>
      <c r="H231" s="115" t="s">
        <v>369</v>
      </c>
      <c r="I231" s="106" t="s">
        <v>735</v>
      </c>
      <c r="J231" s="111">
        <v>3587317.44</v>
      </c>
      <c r="K231" s="111">
        <v>891079.32</v>
      </c>
      <c r="L231" s="111">
        <v>2696238.12</v>
      </c>
      <c r="M231" s="113">
        <v>0</v>
      </c>
      <c r="N231" s="113">
        <v>1</v>
      </c>
      <c r="O231" s="113"/>
      <c r="P231" s="113"/>
    </row>
    <row r="232" spans="1:16" ht="12.75" customHeight="1" x14ac:dyDescent="0.2">
      <c r="A232" s="104"/>
      <c r="B232" s="105" t="s">
        <v>416</v>
      </c>
      <c r="C232" s="115"/>
      <c r="D232" s="106"/>
      <c r="E232" s="105" t="s">
        <v>7</v>
      </c>
      <c r="F232" s="115" t="s">
        <v>730</v>
      </c>
      <c r="G232" s="115" t="s">
        <v>734</v>
      </c>
      <c r="H232" s="115" t="s">
        <v>417</v>
      </c>
      <c r="I232" s="106" t="s">
        <v>736</v>
      </c>
      <c r="J232" s="111">
        <v>3587317.44</v>
      </c>
      <c r="K232" s="111">
        <v>891079.32</v>
      </c>
      <c r="L232" s="111">
        <v>2696238.12</v>
      </c>
      <c r="M232" s="113">
        <v>0</v>
      </c>
      <c r="N232" s="113">
        <v>1</v>
      </c>
      <c r="O232" s="113"/>
      <c r="P232" s="113"/>
    </row>
    <row r="233" spans="1:16" ht="42.75" customHeight="1" x14ac:dyDescent="0.2">
      <c r="A233" s="104"/>
      <c r="B233" s="105" t="s">
        <v>646</v>
      </c>
      <c r="C233" s="115"/>
      <c r="D233" s="106"/>
      <c r="E233" s="105" t="s">
        <v>7</v>
      </c>
      <c r="F233" s="115" t="s">
        <v>730</v>
      </c>
      <c r="G233" s="115" t="s">
        <v>734</v>
      </c>
      <c r="H233" s="115" t="s">
        <v>647</v>
      </c>
      <c r="I233" s="106" t="s">
        <v>737</v>
      </c>
      <c r="J233" s="111">
        <v>3587317.44</v>
      </c>
      <c r="K233" s="111">
        <v>891079.32</v>
      </c>
      <c r="L233" s="111">
        <v>2696238.12</v>
      </c>
      <c r="M233" s="113">
        <v>0</v>
      </c>
      <c r="N233" s="113">
        <v>1</v>
      </c>
      <c r="O233" s="113"/>
      <c r="P233" s="113"/>
    </row>
    <row r="234" spans="1:16" ht="42.75" customHeight="1" x14ac:dyDescent="0.2">
      <c r="A234" s="104"/>
      <c r="B234" s="105" t="s">
        <v>649</v>
      </c>
      <c r="C234" s="115"/>
      <c r="D234" s="106"/>
      <c r="E234" s="105" t="s">
        <v>7</v>
      </c>
      <c r="F234" s="115" t="s">
        <v>730</v>
      </c>
      <c r="G234" s="115" t="s">
        <v>734</v>
      </c>
      <c r="H234" s="115" t="s">
        <v>650</v>
      </c>
      <c r="I234" s="106" t="s">
        <v>738</v>
      </c>
      <c r="J234" s="111">
        <v>3587317.44</v>
      </c>
      <c r="K234" s="111">
        <v>891079.32</v>
      </c>
      <c r="L234" s="111">
        <v>2696238.12</v>
      </c>
      <c r="M234" s="113">
        <v>0</v>
      </c>
      <c r="N234" s="113" t="s">
        <v>369</v>
      </c>
      <c r="O234" s="113"/>
      <c r="P234" s="113"/>
    </row>
    <row r="235" spans="1:16" ht="12.75" customHeight="1" x14ac:dyDescent="0.2">
      <c r="A235" s="104"/>
      <c r="B235" s="105" t="s">
        <v>739</v>
      </c>
      <c r="C235" s="115"/>
      <c r="D235" s="106"/>
      <c r="E235" s="105" t="s">
        <v>7</v>
      </c>
      <c r="F235" s="115" t="s">
        <v>730</v>
      </c>
      <c r="G235" s="115" t="s">
        <v>740</v>
      </c>
      <c r="H235" s="115" t="s">
        <v>369</v>
      </c>
      <c r="I235" s="106" t="s">
        <v>741</v>
      </c>
      <c r="J235" s="111">
        <v>2234399.5299999998</v>
      </c>
      <c r="K235" s="111">
        <v>345721.3</v>
      </c>
      <c r="L235" s="111">
        <v>1888678.23</v>
      </c>
      <c r="M235" s="113">
        <v>0</v>
      </c>
      <c r="N235" s="113">
        <v>1</v>
      </c>
      <c r="O235" s="113"/>
      <c r="P235" s="113"/>
    </row>
    <row r="236" spans="1:16" ht="21.75" customHeight="1" x14ac:dyDescent="0.2">
      <c r="A236" s="104"/>
      <c r="B236" s="105" t="s">
        <v>408</v>
      </c>
      <c r="C236" s="115"/>
      <c r="D236" s="106"/>
      <c r="E236" s="105" t="s">
        <v>7</v>
      </c>
      <c r="F236" s="115" t="s">
        <v>730</v>
      </c>
      <c r="G236" s="115" t="s">
        <v>740</v>
      </c>
      <c r="H236" s="115" t="s">
        <v>409</v>
      </c>
      <c r="I236" s="106" t="s">
        <v>742</v>
      </c>
      <c r="J236" s="111">
        <v>2234399.5299999998</v>
      </c>
      <c r="K236" s="111">
        <v>345721.3</v>
      </c>
      <c r="L236" s="111">
        <v>1888678.23</v>
      </c>
      <c r="M236" s="113">
        <v>0</v>
      </c>
      <c r="N236" s="113">
        <v>1</v>
      </c>
      <c r="O236" s="113"/>
      <c r="P236" s="113"/>
    </row>
    <row r="237" spans="1:16" ht="21.75" customHeight="1" x14ac:dyDescent="0.2">
      <c r="A237" s="104"/>
      <c r="B237" s="105" t="s">
        <v>411</v>
      </c>
      <c r="C237" s="115"/>
      <c r="D237" s="106"/>
      <c r="E237" s="105" t="s">
        <v>7</v>
      </c>
      <c r="F237" s="115" t="s">
        <v>730</v>
      </c>
      <c r="G237" s="115" t="s">
        <v>740</v>
      </c>
      <c r="H237" s="115" t="s">
        <v>88</v>
      </c>
      <c r="I237" s="106" t="s">
        <v>743</v>
      </c>
      <c r="J237" s="111">
        <v>2234399.5299999998</v>
      </c>
      <c r="K237" s="111">
        <v>345721.3</v>
      </c>
      <c r="L237" s="111">
        <v>1888678.23</v>
      </c>
      <c r="M237" s="113">
        <v>0</v>
      </c>
      <c r="N237" s="113">
        <v>1</v>
      </c>
      <c r="O237" s="113"/>
      <c r="P237" s="113"/>
    </row>
    <row r="238" spans="1:16" ht="12.75" customHeight="1" x14ac:dyDescent="0.2">
      <c r="A238" s="104"/>
      <c r="B238" s="105" t="s">
        <v>413</v>
      </c>
      <c r="C238" s="115"/>
      <c r="D238" s="106"/>
      <c r="E238" s="105" t="s">
        <v>7</v>
      </c>
      <c r="F238" s="115" t="s">
        <v>730</v>
      </c>
      <c r="G238" s="115" t="s">
        <v>740</v>
      </c>
      <c r="H238" s="115" t="s">
        <v>414</v>
      </c>
      <c r="I238" s="106" t="s">
        <v>744</v>
      </c>
      <c r="J238" s="111">
        <v>2234399.5299999998</v>
      </c>
      <c r="K238" s="111">
        <v>345721.3</v>
      </c>
      <c r="L238" s="111">
        <v>1888678.23</v>
      </c>
      <c r="M238" s="113">
        <v>0</v>
      </c>
      <c r="N238" s="113" t="s">
        <v>369</v>
      </c>
      <c r="O238" s="113"/>
      <c r="P238" s="113"/>
    </row>
    <row r="239" spans="1:16" ht="12.75" customHeight="1" x14ac:dyDescent="0.2">
      <c r="A239" s="104"/>
      <c r="B239" s="105" t="s">
        <v>376</v>
      </c>
      <c r="C239" s="115"/>
      <c r="D239" s="106"/>
      <c r="E239" s="105" t="s">
        <v>7</v>
      </c>
      <c r="F239" s="115" t="s">
        <v>730</v>
      </c>
      <c r="G239" s="115" t="s">
        <v>377</v>
      </c>
      <c r="H239" s="115" t="s">
        <v>369</v>
      </c>
      <c r="I239" s="106" t="s">
        <v>745</v>
      </c>
      <c r="J239" s="111">
        <v>9000000</v>
      </c>
      <c r="K239" s="111" t="s">
        <v>389</v>
      </c>
      <c r="L239" s="111">
        <v>9000000</v>
      </c>
      <c r="M239" s="113">
        <v>0</v>
      </c>
      <c r="N239" s="113">
        <v>1</v>
      </c>
      <c r="O239" s="113"/>
      <c r="P239" s="113"/>
    </row>
    <row r="240" spans="1:16" ht="42.75" customHeight="1" x14ac:dyDescent="0.2">
      <c r="A240" s="104"/>
      <c r="B240" s="105" t="s">
        <v>746</v>
      </c>
      <c r="C240" s="115"/>
      <c r="D240" s="106"/>
      <c r="E240" s="105" t="s">
        <v>7</v>
      </c>
      <c r="F240" s="115" t="s">
        <v>730</v>
      </c>
      <c r="G240" s="115" t="s">
        <v>747</v>
      </c>
      <c r="H240" s="115" t="s">
        <v>369</v>
      </c>
      <c r="I240" s="106" t="s">
        <v>748</v>
      </c>
      <c r="J240" s="111">
        <v>9000000</v>
      </c>
      <c r="K240" s="111" t="s">
        <v>389</v>
      </c>
      <c r="L240" s="111">
        <v>9000000</v>
      </c>
      <c r="M240" s="113">
        <v>0</v>
      </c>
      <c r="N240" s="113">
        <v>1</v>
      </c>
      <c r="O240" s="113"/>
      <c r="P240" s="113"/>
    </row>
    <row r="241" spans="1:16" ht="21.75" customHeight="1" x14ac:dyDescent="0.2">
      <c r="A241" s="104"/>
      <c r="B241" s="105" t="s">
        <v>408</v>
      </c>
      <c r="C241" s="115"/>
      <c r="D241" s="106"/>
      <c r="E241" s="105" t="s">
        <v>7</v>
      </c>
      <c r="F241" s="115" t="s">
        <v>730</v>
      </c>
      <c r="G241" s="115" t="s">
        <v>747</v>
      </c>
      <c r="H241" s="115" t="s">
        <v>409</v>
      </c>
      <c r="I241" s="106" t="s">
        <v>749</v>
      </c>
      <c r="J241" s="111">
        <v>9000000</v>
      </c>
      <c r="K241" s="111" t="s">
        <v>389</v>
      </c>
      <c r="L241" s="111">
        <v>9000000</v>
      </c>
      <c r="M241" s="113">
        <v>0</v>
      </c>
      <c r="N241" s="113">
        <v>1</v>
      </c>
      <c r="O241" s="113"/>
      <c r="P241" s="113"/>
    </row>
    <row r="242" spans="1:16" ht="21.75" customHeight="1" x14ac:dyDescent="0.2">
      <c r="A242" s="104"/>
      <c r="B242" s="105" t="s">
        <v>411</v>
      </c>
      <c r="C242" s="115"/>
      <c r="D242" s="106"/>
      <c r="E242" s="105" t="s">
        <v>7</v>
      </c>
      <c r="F242" s="115" t="s">
        <v>730</v>
      </c>
      <c r="G242" s="115" t="s">
        <v>747</v>
      </c>
      <c r="H242" s="115" t="s">
        <v>88</v>
      </c>
      <c r="I242" s="106" t="s">
        <v>750</v>
      </c>
      <c r="J242" s="111">
        <v>9000000</v>
      </c>
      <c r="K242" s="111" t="s">
        <v>389</v>
      </c>
      <c r="L242" s="111">
        <v>9000000</v>
      </c>
      <c r="M242" s="113">
        <v>0</v>
      </c>
      <c r="N242" s="113">
        <v>1</v>
      </c>
      <c r="O242" s="113"/>
      <c r="P242" s="113"/>
    </row>
    <row r="243" spans="1:16" ht="12.75" customHeight="1" x14ac:dyDescent="0.2">
      <c r="A243" s="104"/>
      <c r="B243" s="105" t="s">
        <v>413</v>
      </c>
      <c r="C243" s="115"/>
      <c r="D243" s="106"/>
      <c r="E243" s="105" t="s">
        <v>7</v>
      </c>
      <c r="F243" s="115" t="s">
        <v>730</v>
      </c>
      <c r="G243" s="115" t="s">
        <v>747</v>
      </c>
      <c r="H243" s="115" t="s">
        <v>414</v>
      </c>
      <c r="I243" s="106" t="s">
        <v>751</v>
      </c>
      <c r="J243" s="111">
        <v>9000000</v>
      </c>
      <c r="K243" s="111" t="s">
        <v>389</v>
      </c>
      <c r="L243" s="111">
        <v>9000000</v>
      </c>
      <c r="M243" s="113">
        <v>0</v>
      </c>
      <c r="N243" s="113" t="s">
        <v>369</v>
      </c>
      <c r="O243" s="113"/>
      <c r="P243" s="113"/>
    </row>
    <row r="244" spans="1:16" ht="12.75" customHeight="1" x14ac:dyDescent="0.2">
      <c r="A244" s="104"/>
      <c r="B244" s="105" t="s">
        <v>752</v>
      </c>
      <c r="C244" s="115"/>
      <c r="D244" s="106"/>
      <c r="E244" s="105" t="s">
        <v>7</v>
      </c>
      <c r="F244" s="115" t="s">
        <v>753</v>
      </c>
      <c r="G244" s="115" t="s">
        <v>369</v>
      </c>
      <c r="H244" s="115" t="s">
        <v>369</v>
      </c>
      <c r="I244" s="106" t="s">
        <v>754</v>
      </c>
      <c r="J244" s="111">
        <v>24242</v>
      </c>
      <c r="K244" s="111">
        <v>5000</v>
      </c>
      <c r="L244" s="111">
        <v>19242</v>
      </c>
      <c r="M244" s="113">
        <v>0</v>
      </c>
      <c r="N244" s="113">
        <v>1</v>
      </c>
      <c r="O244" s="113"/>
      <c r="P244" s="113"/>
    </row>
    <row r="245" spans="1:16" ht="12.75" customHeight="1" x14ac:dyDescent="0.2">
      <c r="A245" s="104"/>
      <c r="B245" s="105" t="s">
        <v>755</v>
      </c>
      <c r="C245" s="115"/>
      <c r="D245" s="106"/>
      <c r="E245" s="105" t="s">
        <v>7</v>
      </c>
      <c r="F245" s="115" t="s">
        <v>756</v>
      </c>
      <c r="G245" s="115" t="s">
        <v>369</v>
      </c>
      <c r="H245" s="115" t="s">
        <v>369</v>
      </c>
      <c r="I245" s="106" t="s">
        <v>757</v>
      </c>
      <c r="J245" s="111">
        <v>24242</v>
      </c>
      <c r="K245" s="111">
        <v>5000</v>
      </c>
      <c r="L245" s="111">
        <v>19242</v>
      </c>
      <c r="M245" s="113">
        <v>0</v>
      </c>
      <c r="N245" s="113">
        <v>1</v>
      </c>
      <c r="O245" s="113"/>
      <c r="P245" s="113"/>
    </row>
    <row r="246" spans="1:16" ht="53.25" customHeight="1" x14ac:dyDescent="0.2">
      <c r="A246" s="104"/>
      <c r="B246" s="105" t="s">
        <v>758</v>
      </c>
      <c r="C246" s="115"/>
      <c r="D246" s="106"/>
      <c r="E246" s="105" t="s">
        <v>7</v>
      </c>
      <c r="F246" s="115" t="s">
        <v>756</v>
      </c>
      <c r="G246" s="115" t="s">
        <v>759</v>
      </c>
      <c r="H246" s="115" t="s">
        <v>369</v>
      </c>
      <c r="I246" s="106" t="s">
        <v>760</v>
      </c>
      <c r="J246" s="111">
        <v>24242</v>
      </c>
      <c r="K246" s="111">
        <v>5000</v>
      </c>
      <c r="L246" s="111">
        <v>19242</v>
      </c>
      <c r="M246" s="113">
        <v>0</v>
      </c>
      <c r="N246" s="113">
        <v>1</v>
      </c>
      <c r="O246" s="113"/>
      <c r="P246" s="113"/>
    </row>
    <row r="247" spans="1:16" ht="12.75" customHeight="1" x14ac:dyDescent="0.2">
      <c r="A247" s="104"/>
      <c r="B247" s="105" t="s">
        <v>761</v>
      </c>
      <c r="C247" s="115"/>
      <c r="D247" s="106"/>
      <c r="E247" s="105" t="s">
        <v>7</v>
      </c>
      <c r="F247" s="115" t="s">
        <v>756</v>
      </c>
      <c r="G247" s="115" t="s">
        <v>762</v>
      </c>
      <c r="H247" s="115" t="s">
        <v>369</v>
      </c>
      <c r="I247" s="106" t="s">
        <v>763</v>
      </c>
      <c r="J247" s="111">
        <v>24242</v>
      </c>
      <c r="K247" s="111">
        <v>5000</v>
      </c>
      <c r="L247" s="111">
        <v>19242</v>
      </c>
      <c r="M247" s="113">
        <v>0</v>
      </c>
      <c r="N247" s="113">
        <v>1</v>
      </c>
      <c r="O247" s="113"/>
      <c r="P247" s="113"/>
    </row>
    <row r="248" spans="1:16" ht="21.75" customHeight="1" x14ac:dyDescent="0.2">
      <c r="A248" s="104"/>
      <c r="B248" s="105" t="s">
        <v>408</v>
      </c>
      <c r="C248" s="115"/>
      <c r="D248" s="106"/>
      <c r="E248" s="105" t="s">
        <v>7</v>
      </c>
      <c r="F248" s="115" t="s">
        <v>756</v>
      </c>
      <c r="G248" s="115" t="s">
        <v>762</v>
      </c>
      <c r="H248" s="115" t="s">
        <v>409</v>
      </c>
      <c r="I248" s="106" t="s">
        <v>764</v>
      </c>
      <c r="J248" s="111">
        <v>24242</v>
      </c>
      <c r="K248" s="111">
        <v>5000</v>
      </c>
      <c r="L248" s="111">
        <v>19242</v>
      </c>
      <c r="M248" s="113">
        <v>0</v>
      </c>
      <c r="N248" s="113">
        <v>1</v>
      </c>
      <c r="O248" s="113"/>
      <c r="P248" s="113"/>
    </row>
    <row r="249" spans="1:16" ht="21.75" customHeight="1" x14ac:dyDescent="0.2">
      <c r="A249" s="104"/>
      <c r="B249" s="105" t="s">
        <v>411</v>
      </c>
      <c r="C249" s="115"/>
      <c r="D249" s="106"/>
      <c r="E249" s="105" t="s">
        <v>7</v>
      </c>
      <c r="F249" s="115" t="s">
        <v>756</v>
      </c>
      <c r="G249" s="115" t="s">
        <v>762</v>
      </c>
      <c r="H249" s="115" t="s">
        <v>88</v>
      </c>
      <c r="I249" s="106" t="s">
        <v>765</v>
      </c>
      <c r="J249" s="111">
        <v>24242</v>
      </c>
      <c r="K249" s="111">
        <v>5000</v>
      </c>
      <c r="L249" s="111">
        <v>19242</v>
      </c>
      <c r="M249" s="113">
        <v>0</v>
      </c>
      <c r="N249" s="113">
        <v>1</v>
      </c>
      <c r="O249" s="113"/>
      <c r="P249" s="113"/>
    </row>
    <row r="250" spans="1:16" ht="12.75" customHeight="1" x14ac:dyDescent="0.2">
      <c r="A250" s="104"/>
      <c r="B250" s="105" t="s">
        <v>413</v>
      </c>
      <c r="C250" s="115"/>
      <c r="D250" s="106"/>
      <c r="E250" s="105" t="s">
        <v>7</v>
      </c>
      <c r="F250" s="115" t="s">
        <v>756</v>
      </c>
      <c r="G250" s="115" t="s">
        <v>762</v>
      </c>
      <c r="H250" s="115" t="s">
        <v>414</v>
      </c>
      <c r="I250" s="106" t="s">
        <v>766</v>
      </c>
      <c r="J250" s="111">
        <v>24242</v>
      </c>
      <c r="K250" s="111">
        <v>5000</v>
      </c>
      <c r="L250" s="111">
        <v>19242</v>
      </c>
      <c r="M250" s="113">
        <v>0</v>
      </c>
      <c r="N250" s="113" t="s">
        <v>369</v>
      </c>
      <c r="O250" s="113"/>
      <c r="P250" s="113"/>
    </row>
    <row r="251" spans="1:16" ht="12.75" customHeight="1" x14ac:dyDescent="0.2">
      <c r="A251" s="104"/>
      <c r="B251" s="105" t="s">
        <v>771</v>
      </c>
      <c r="C251" s="115"/>
      <c r="D251" s="106"/>
      <c r="E251" s="105" t="s">
        <v>7</v>
      </c>
      <c r="F251" s="115" t="s">
        <v>92</v>
      </c>
      <c r="G251" s="115" t="s">
        <v>369</v>
      </c>
      <c r="H251" s="115" t="s">
        <v>369</v>
      </c>
      <c r="I251" s="106" t="s">
        <v>772</v>
      </c>
      <c r="J251" s="111">
        <v>7732122.1699999999</v>
      </c>
      <c r="K251" s="111">
        <v>513450.07</v>
      </c>
      <c r="L251" s="111">
        <v>7218672.0999999996</v>
      </c>
      <c r="M251" s="113">
        <v>0</v>
      </c>
      <c r="N251" s="113">
        <v>1</v>
      </c>
      <c r="O251" s="113"/>
      <c r="P251" s="113"/>
    </row>
    <row r="252" spans="1:16" ht="12.75" customHeight="1" x14ac:dyDescent="0.2">
      <c r="A252" s="104"/>
      <c r="B252" s="105" t="s">
        <v>773</v>
      </c>
      <c r="C252" s="115"/>
      <c r="D252" s="106"/>
      <c r="E252" s="105" t="s">
        <v>7</v>
      </c>
      <c r="F252" s="115" t="s">
        <v>774</v>
      </c>
      <c r="G252" s="115" t="s">
        <v>369</v>
      </c>
      <c r="H252" s="115" t="s">
        <v>369</v>
      </c>
      <c r="I252" s="106" t="s">
        <v>775</v>
      </c>
      <c r="J252" s="111">
        <v>2581830.17</v>
      </c>
      <c r="K252" s="111">
        <v>513450.07</v>
      </c>
      <c r="L252" s="111">
        <v>2068380.1</v>
      </c>
      <c r="M252" s="113">
        <v>0</v>
      </c>
      <c r="N252" s="113">
        <v>1</v>
      </c>
      <c r="O252" s="113"/>
      <c r="P252" s="113"/>
    </row>
    <row r="253" spans="1:16" ht="12.75" customHeight="1" x14ac:dyDescent="0.2">
      <c r="A253" s="104"/>
      <c r="B253" s="105" t="s">
        <v>376</v>
      </c>
      <c r="C253" s="115"/>
      <c r="D253" s="106"/>
      <c r="E253" s="105" t="s">
        <v>7</v>
      </c>
      <c r="F253" s="115" t="s">
        <v>774</v>
      </c>
      <c r="G253" s="115" t="s">
        <v>377</v>
      </c>
      <c r="H253" s="115" t="s">
        <v>369</v>
      </c>
      <c r="I253" s="106" t="s">
        <v>776</v>
      </c>
      <c r="J253" s="111">
        <v>2581830.17</v>
      </c>
      <c r="K253" s="111">
        <v>513450.07</v>
      </c>
      <c r="L253" s="111">
        <v>2068380.1</v>
      </c>
      <c r="M253" s="113">
        <v>0</v>
      </c>
      <c r="N253" s="113">
        <v>1</v>
      </c>
      <c r="O253" s="113"/>
      <c r="P253" s="113"/>
    </row>
    <row r="254" spans="1:16" ht="12.75" customHeight="1" x14ac:dyDescent="0.2">
      <c r="A254" s="104"/>
      <c r="B254" s="105" t="s">
        <v>777</v>
      </c>
      <c r="C254" s="115"/>
      <c r="D254" s="106"/>
      <c r="E254" s="105" t="s">
        <v>7</v>
      </c>
      <c r="F254" s="115" t="s">
        <v>774</v>
      </c>
      <c r="G254" s="115" t="s">
        <v>778</v>
      </c>
      <c r="H254" s="115" t="s">
        <v>369</v>
      </c>
      <c r="I254" s="106" t="s">
        <v>779</v>
      </c>
      <c r="J254" s="111">
        <v>2581830.17</v>
      </c>
      <c r="K254" s="111">
        <v>513450.07</v>
      </c>
      <c r="L254" s="111">
        <v>2068380.1</v>
      </c>
      <c r="M254" s="113">
        <v>0</v>
      </c>
      <c r="N254" s="113">
        <v>1</v>
      </c>
      <c r="O254" s="113"/>
      <c r="P254" s="113"/>
    </row>
    <row r="255" spans="1:16" ht="12.75" customHeight="1" x14ac:dyDescent="0.2">
      <c r="A255" s="104"/>
      <c r="B255" s="105" t="s">
        <v>488</v>
      </c>
      <c r="C255" s="115"/>
      <c r="D255" s="106"/>
      <c r="E255" s="105" t="s">
        <v>7</v>
      </c>
      <c r="F255" s="115" t="s">
        <v>774</v>
      </c>
      <c r="G255" s="115" t="s">
        <v>778</v>
      </c>
      <c r="H255" s="115" t="s">
        <v>489</v>
      </c>
      <c r="I255" s="106" t="s">
        <v>780</v>
      </c>
      <c r="J255" s="111">
        <v>2581830.17</v>
      </c>
      <c r="K255" s="111">
        <v>513450.07</v>
      </c>
      <c r="L255" s="111">
        <v>2068380.1</v>
      </c>
      <c r="M255" s="113">
        <v>0</v>
      </c>
      <c r="N255" s="113">
        <v>1</v>
      </c>
      <c r="O255" s="113"/>
      <c r="P255" s="113"/>
    </row>
    <row r="256" spans="1:16" ht="21.75" customHeight="1" x14ac:dyDescent="0.2">
      <c r="A256" s="104"/>
      <c r="B256" s="105" t="s">
        <v>781</v>
      </c>
      <c r="C256" s="115"/>
      <c r="D256" s="106"/>
      <c r="E256" s="105" t="s">
        <v>7</v>
      </c>
      <c r="F256" s="115" t="s">
        <v>774</v>
      </c>
      <c r="G256" s="115" t="s">
        <v>778</v>
      </c>
      <c r="H256" s="115" t="s">
        <v>782</v>
      </c>
      <c r="I256" s="106" t="s">
        <v>783</v>
      </c>
      <c r="J256" s="111">
        <v>2581830.17</v>
      </c>
      <c r="K256" s="111">
        <v>513450.07</v>
      </c>
      <c r="L256" s="111">
        <v>2068380.1</v>
      </c>
      <c r="M256" s="113">
        <v>0</v>
      </c>
      <c r="N256" s="113">
        <v>1</v>
      </c>
      <c r="O256" s="113"/>
      <c r="P256" s="113"/>
    </row>
    <row r="257" spans="1:16" ht="12.75" customHeight="1" x14ac:dyDescent="0.2">
      <c r="A257" s="104"/>
      <c r="B257" s="105" t="s">
        <v>784</v>
      </c>
      <c r="C257" s="115"/>
      <c r="D257" s="106"/>
      <c r="E257" s="105" t="s">
        <v>7</v>
      </c>
      <c r="F257" s="115" t="s">
        <v>774</v>
      </c>
      <c r="G257" s="115" t="s">
        <v>778</v>
      </c>
      <c r="H257" s="115" t="s">
        <v>785</v>
      </c>
      <c r="I257" s="106" t="s">
        <v>786</v>
      </c>
      <c r="J257" s="111">
        <v>2581830.17</v>
      </c>
      <c r="K257" s="111">
        <v>513450.07</v>
      </c>
      <c r="L257" s="111">
        <v>2068380.1</v>
      </c>
      <c r="M257" s="113">
        <v>0</v>
      </c>
      <c r="N257" s="113" t="s">
        <v>369</v>
      </c>
      <c r="O257" s="113"/>
      <c r="P257" s="113"/>
    </row>
    <row r="258" spans="1:16" ht="12.75" customHeight="1" x14ac:dyDescent="0.2">
      <c r="A258" s="104"/>
      <c r="B258" s="105" t="s">
        <v>787</v>
      </c>
      <c r="C258" s="115"/>
      <c r="D258" s="106"/>
      <c r="E258" s="105" t="s">
        <v>7</v>
      </c>
      <c r="F258" s="115" t="s">
        <v>788</v>
      </c>
      <c r="G258" s="115" t="s">
        <v>369</v>
      </c>
      <c r="H258" s="115" t="s">
        <v>369</v>
      </c>
      <c r="I258" s="106" t="s">
        <v>789</v>
      </c>
      <c r="J258" s="111">
        <v>5150292</v>
      </c>
      <c r="K258" s="111" t="s">
        <v>389</v>
      </c>
      <c r="L258" s="111">
        <v>5150292</v>
      </c>
      <c r="M258" s="113">
        <v>0</v>
      </c>
      <c r="N258" s="113">
        <v>1</v>
      </c>
      <c r="O258" s="113"/>
      <c r="P258" s="113"/>
    </row>
    <row r="259" spans="1:16" ht="42.75" customHeight="1" x14ac:dyDescent="0.2">
      <c r="A259" s="104"/>
      <c r="B259" s="105" t="s">
        <v>690</v>
      </c>
      <c r="C259" s="115"/>
      <c r="D259" s="106"/>
      <c r="E259" s="105" t="s">
        <v>7</v>
      </c>
      <c r="F259" s="115" t="s">
        <v>788</v>
      </c>
      <c r="G259" s="115" t="s">
        <v>691</v>
      </c>
      <c r="H259" s="115" t="s">
        <v>369</v>
      </c>
      <c r="I259" s="106" t="s">
        <v>790</v>
      </c>
      <c r="J259" s="111">
        <v>5150292</v>
      </c>
      <c r="K259" s="111" t="s">
        <v>389</v>
      </c>
      <c r="L259" s="111">
        <v>5150292</v>
      </c>
      <c r="M259" s="113">
        <v>0</v>
      </c>
      <c r="N259" s="113">
        <v>1</v>
      </c>
      <c r="O259" s="113"/>
      <c r="P259" s="113"/>
    </row>
    <row r="260" spans="1:16" ht="105.75" customHeight="1" x14ac:dyDescent="0.2">
      <c r="A260" s="104"/>
      <c r="B260" s="105" t="s">
        <v>695</v>
      </c>
      <c r="C260" s="115"/>
      <c r="D260" s="106"/>
      <c r="E260" s="105" t="s">
        <v>7</v>
      </c>
      <c r="F260" s="115" t="s">
        <v>788</v>
      </c>
      <c r="G260" s="115" t="s">
        <v>696</v>
      </c>
      <c r="H260" s="115" t="s">
        <v>369</v>
      </c>
      <c r="I260" s="106" t="s">
        <v>791</v>
      </c>
      <c r="J260" s="111">
        <v>5150292</v>
      </c>
      <c r="K260" s="111" t="s">
        <v>389</v>
      </c>
      <c r="L260" s="111">
        <v>5150292</v>
      </c>
      <c r="M260" s="113">
        <v>0</v>
      </c>
      <c r="N260" s="113">
        <v>1</v>
      </c>
      <c r="O260" s="113"/>
      <c r="P260" s="113"/>
    </row>
    <row r="261" spans="1:16" ht="12.75" customHeight="1" x14ac:dyDescent="0.2">
      <c r="A261" s="104"/>
      <c r="B261" s="105" t="s">
        <v>488</v>
      </c>
      <c r="C261" s="115"/>
      <c r="D261" s="106"/>
      <c r="E261" s="105" t="s">
        <v>7</v>
      </c>
      <c r="F261" s="115" t="s">
        <v>788</v>
      </c>
      <c r="G261" s="115" t="s">
        <v>696</v>
      </c>
      <c r="H261" s="115" t="s">
        <v>489</v>
      </c>
      <c r="I261" s="106" t="s">
        <v>792</v>
      </c>
      <c r="J261" s="111">
        <v>5150292</v>
      </c>
      <c r="K261" s="111" t="s">
        <v>389</v>
      </c>
      <c r="L261" s="111">
        <v>5150292</v>
      </c>
      <c r="M261" s="113">
        <v>0</v>
      </c>
      <c r="N261" s="113">
        <v>1</v>
      </c>
      <c r="O261" s="113"/>
      <c r="P261" s="113"/>
    </row>
    <row r="262" spans="1:16" ht="21.75" customHeight="1" x14ac:dyDescent="0.2">
      <c r="A262" s="104"/>
      <c r="B262" s="105" t="s">
        <v>793</v>
      </c>
      <c r="C262" s="115"/>
      <c r="D262" s="106"/>
      <c r="E262" s="105" t="s">
        <v>7</v>
      </c>
      <c r="F262" s="115" t="s">
        <v>788</v>
      </c>
      <c r="G262" s="115" t="s">
        <v>696</v>
      </c>
      <c r="H262" s="115" t="s">
        <v>794</v>
      </c>
      <c r="I262" s="106" t="s">
        <v>795</v>
      </c>
      <c r="J262" s="111">
        <v>5150292</v>
      </c>
      <c r="K262" s="111" t="s">
        <v>389</v>
      </c>
      <c r="L262" s="111">
        <v>5150292</v>
      </c>
      <c r="M262" s="113">
        <v>0</v>
      </c>
      <c r="N262" s="113">
        <v>1</v>
      </c>
      <c r="O262" s="113"/>
      <c r="P262" s="113"/>
    </row>
    <row r="263" spans="1:16" ht="12.75" customHeight="1" x14ac:dyDescent="0.2">
      <c r="A263" s="104"/>
      <c r="B263" s="105" t="s">
        <v>796</v>
      </c>
      <c r="C263" s="115"/>
      <c r="D263" s="106"/>
      <c r="E263" s="105" t="s">
        <v>7</v>
      </c>
      <c r="F263" s="115" t="s">
        <v>788</v>
      </c>
      <c r="G263" s="115" t="s">
        <v>696</v>
      </c>
      <c r="H263" s="115" t="s">
        <v>797</v>
      </c>
      <c r="I263" s="106" t="s">
        <v>798</v>
      </c>
      <c r="J263" s="111">
        <v>5150292</v>
      </c>
      <c r="K263" s="111" t="s">
        <v>389</v>
      </c>
      <c r="L263" s="111">
        <v>5150292</v>
      </c>
      <c r="M263" s="113">
        <v>0</v>
      </c>
      <c r="N263" s="113" t="s">
        <v>369</v>
      </c>
      <c r="O263" s="113"/>
      <c r="P263" s="113"/>
    </row>
    <row r="264" spans="1:16" ht="12.75" customHeight="1" x14ac:dyDescent="0.2">
      <c r="A264" s="104"/>
      <c r="B264" s="105" t="s">
        <v>799</v>
      </c>
      <c r="C264" s="115"/>
      <c r="D264" s="106"/>
      <c r="E264" s="105" t="s">
        <v>7</v>
      </c>
      <c r="F264" s="115" t="s">
        <v>800</v>
      </c>
      <c r="G264" s="115" t="s">
        <v>369</v>
      </c>
      <c r="H264" s="115" t="s">
        <v>369</v>
      </c>
      <c r="I264" s="106" t="s">
        <v>801</v>
      </c>
      <c r="J264" s="111">
        <v>10540</v>
      </c>
      <c r="K264" s="111">
        <v>10540</v>
      </c>
      <c r="L264" s="111" t="s">
        <v>389</v>
      </c>
      <c r="M264" s="113">
        <v>0</v>
      </c>
      <c r="N264" s="113">
        <v>1</v>
      </c>
      <c r="O264" s="113"/>
      <c r="P264" s="113"/>
    </row>
    <row r="265" spans="1:16" ht="12.75" customHeight="1" x14ac:dyDescent="0.2">
      <c r="A265" s="104"/>
      <c r="B265" s="105" t="s">
        <v>802</v>
      </c>
      <c r="C265" s="115"/>
      <c r="D265" s="106"/>
      <c r="E265" s="105" t="s">
        <v>7</v>
      </c>
      <c r="F265" s="115" t="s">
        <v>803</v>
      </c>
      <c r="G265" s="115" t="s">
        <v>369</v>
      </c>
      <c r="H265" s="115" t="s">
        <v>369</v>
      </c>
      <c r="I265" s="106" t="s">
        <v>804</v>
      </c>
      <c r="J265" s="111">
        <v>10540</v>
      </c>
      <c r="K265" s="111">
        <v>10540</v>
      </c>
      <c r="L265" s="111" t="s">
        <v>389</v>
      </c>
      <c r="M265" s="113">
        <v>0</v>
      </c>
      <c r="N265" s="113">
        <v>1</v>
      </c>
      <c r="O265" s="113"/>
      <c r="P265" s="113"/>
    </row>
    <row r="266" spans="1:16" ht="53.25" customHeight="1" x14ac:dyDescent="0.2">
      <c r="A266" s="104"/>
      <c r="B266" s="105" t="s">
        <v>758</v>
      </c>
      <c r="C266" s="115"/>
      <c r="D266" s="106"/>
      <c r="E266" s="105" t="s">
        <v>7</v>
      </c>
      <c r="F266" s="115" t="s">
        <v>803</v>
      </c>
      <c r="G266" s="115" t="s">
        <v>759</v>
      </c>
      <c r="H266" s="115" t="s">
        <v>369</v>
      </c>
      <c r="I266" s="106" t="s">
        <v>805</v>
      </c>
      <c r="J266" s="111">
        <v>10540</v>
      </c>
      <c r="K266" s="111">
        <v>10540</v>
      </c>
      <c r="L266" s="111" t="s">
        <v>389</v>
      </c>
      <c r="M266" s="113">
        <v>0</v>
      </c>
      <c r="N266" s="113">
        <v>1</v>
      </c>
      <c r="O266" s="113"/>
      <c r="P266" s="113"/>
    </row>
    <row r="267" spans="1:16" ht="21.75" customHeight="1" x14ac:dyDescent="0.2">
      <c r="A267" s="104"/>
      <c r="B267" s="105" t="s">
        <v>806</v>
      </c>
      <c r="C267" s="115"/>
      <c r="D267" s="106"/>
      <c r="E267" s="105" t="s">
        <v>7</v>
      </c>
      <c r="F267" s="115" t="s">
        <v>803</v>
      </c>
      <c r="G267" s="115" t="s">
        <v>807</v>
      </c>
      <c r="H267" s="115" t="s">
        <v>369</v>
      </c>
      <c r="I267" s="106" t="s">
        <v>808</v>
      </c>
      <c r="J267" s="111">
        <v>10540</v>
      </c>
      <c r="K267" s="111">
        <v>10540</v>
      </c>
      <c r="L267" s="111" t="s">
        <v>389</v>
      </c>
      <c r="M267" s="113">
        <v>0</v>
      </c>
      <c r="N267" s="113">
        <v>1</v>
      </c>
      <c r="O267" s="113"/>
      <c r="P267" s="113"/>
    </row>
    <row r="268" spans="1:16" ht="21.75" customHeight="1" x14ac:dyDescent="0.2">
      <c r="A268" s="104"/>
      <c r="B268" s="105" t="s">
        <v>408</v>
      </c>
      <c r="C268" s="115"/>
      <c r="D268" s="106"/>
      <c r="E268" s="105" t="s">
        <v>7</v>
      </c>
      <c r="F268" s="115" t="s">
        <v>803</v>
      </c>
      <c r="G268" s="115" t="s">
        <v>807</v>
      </c>
      <c r="H268" s="115" t="s">
        <v>409</v>
      </c>
      <c r="I268" s="106" t="s">
        <v>809</v>
      </c>
      <c r="J268" s="111">
        <v>10540</v>
      </c>
      <c r="K268" s="111">
        <v>10540</v>
      </c>
      <c r="L268" s="111" t="s">
        <v>389</v>
      </c>
      <c r="M268" s="113">
        <v>0</v>
      </c>
      <c r="N268" s="113">
        <v>1</v>
      </c>
      <c r="O268" s="113"/>
      <c r="P268" s="113"/>
    </row>
    <row r="269" spans="1:16" ht="21.75" customHeight="1" x14ac:dyDescent="0.2">
      <c r="A269" s="104"/>
      <c r="B269" s="105" t="s">
        <v>411</v>
      </c>
      <c r="C269" s="115"/>
      <c r="D269" s="106"/>
      <c r="E269" s="105" t="s">
        <v>7</v>
      </c>
      <c r="F269" s="115" t="s">
        <v>803</v>
      </c>
      <c r="G269" s="115" t="s">
        <v>807</v>
      </c>
      <c r="H269" s="115" t="s">
        <v>88</v>
      </c>
      <c r="I269" s="106" t="s">
        <v>810</v>
      </c>
      <c r="J269" s="111">
        <v>10540</v>
      </c>
      <c r="K269" s="111">
        <v>10540</v>
      </c>
      <c r="L269" s="111" t="s">
        <v>389</v>
      </c>
      <c r="M269" s="113">
        <v>0</v>
      </c>
      <c r="N269" s="113">
        <v>1</v>
      </c>
      <c r="O269" s="113"/>
      <c r="P269" s="113"/>
    </row>
    <row r="270" spans="1:16" ht="12.75" customHeight="1" x14ac:dyDescent="0.2">
      <c r="A270" s="104"/>
      <c r="B270" s="105" t="s">
        <v>413</v>
      </c>
      <c r="C270" s="115"/>
      <c r="D270" s="106"/>
      <c r="E270" s="105" t="s">
        <v>7</v>
      </c>
      <c r="F270" s="115" t="s">
        <v>803</v>
      </c>
      <c r="G270" s="115" t="s">
        <v>807</v>
      </c>
      <c r="H270" s="115" t="s">
        <v>414</v>
      </c>
      <c r="I270" s="106" t="s">
        <v>811</v>
      </c>
      <c r="J270" s="111">
        <v>10540</v>
      </c>
      <c r="K270" s="111">
        <v>10540</v>
      </c>
      <c r="L270" s="111" t="s">
        <v>389</v>
      </c>
      <c r="M270" s="113">
        <v>0</v>
      </c>
      <c r="N270" s="113" t="s">
        <v>369</v>
      </c>
      <c r="O270" s="113"/>
      <c r="P270" s="113"/>
    </row>
    <row r="271" spans="1:16" ht="12.75" customHeight="1" x14ac:dyDescent="0.2">
      <c r="A271" s="104"/>
      <c r="B271" s="105" t="s">
        <v>812</v>
      </c>
      <c r="C271" s="115"/>
      <c r="D271" s="106"/>
      <c r="E271" s="105" t="s">
        <v>91</v>
      </c>
      <c r="F271" s="115" t="s">
        <v>368</v>
      </c>
      <c r="G271" s="115" t="s">
        <v>369</v>
      </c>
      <c r="H271" s="115" t="s">
        <v>369</v>
      </c>
      <c r="I271" s="106" t="s">
        <v>813</v>
      </c>
      <c r="J271" s="111">
        <v>9475422.6199999992</v>
      </c>
      <c r="K271" s="111">
        <v>2251265.21</v>
      </c>
      <c r="L271" s="111">
        <v>7224157.4100000001</v>
      </c>
      <c r="M271" s="113">
        <v>0</v>
      </c>
      <c r="N271" s="113">
        <v>1</v>
      </c>
      <c r="O271" s="113"/>
      <c r="P271" s="113"/>
    </row>
    <row r="272" spans="1:16" ht="12.75" customHeight="1" x14ac:dyDescent="0.2">
      <c r="A272" s="104"/>
      <c r="B272" s="105" t="s">
        <v>371</v>
      </c>
      <c r="C272" s="115"/>
      <c r="D272" s="106"/>
      <c r="E272" s="105" t="s">
        <v>91</v>
      </c>
      <c r="F272" s="115" t="s">
        <v>89</v>
      </c>
      <c r="G272" s="115" t="s">
        <v>369</v>
      </c>
      <c r="H272" s="115" t="s">
        <v>369</v>
      </c>
      <c r="I272" s="106" t="s">
        <v>814</v>
      </c>
      <c r="J272" s="111">
        <v>9475422.6199999992</v>
      </c>
      <c r="K272" s="111">
        <v>2251265.21</v>
      </c>
      <c r="L272" s="111">
        <v>7224157.4100000001</v>
      </c>
      <c r="M272" s="113">
        <v>0</v>
      </c>
      <c r="N272" s="113">
        <v>1</v>
      </c>
      <c r="O272" s="113"/>
      <c r="P272" s="113"/>
    </row>
    <row r="273" spans="1:16" ht="42.75" customHeight="1" x14ac:dyDescent="0.2">
      <c r="A273" s="104"/>
      <c r="B273" s="105" t="s">
        <v>815</v>
      </c>
      <c r="C273" s="115"/>
      <c r="D273" s="106"/>
      <c r="E273" s="105" t="s">
        <v>91</v>
      </c>
      <c r="F273" s="115" t="s">
        <v>816</v>
      </c>
      <c r="G273" s="115" t="s">
        <v>369</v>
      </c>
      <c r="H273" s="115" t="s">
        <v>369</v>
      </c>
      <c r="I273" s="106" t="s">
        <v>817</v>
      </c>
      <c r="J273" s="111">
        <v>9475422.6199999992</v>
      </c>
      <c r="K273" s="111">
        <v>2251265.21</v>
      </c>
      <c r="L273" s="111">
        <v>7224157.4100000001</v>
      </c>
      <c r="M273" s="113">
        <v>0</v>
      </c>
      <c r="N273" s="113">
        <v>1</v>
      </c>
      <c r="O273" s="113"/>
      <c r="P273" s="113"/>
    </row>
    <row r="274" spans="1:16" ht="12.75" customHeight="1" x14ac:dyDescent="0.2">
      <c r="A274" s="104"/>
      <c r="B274" s="105" t="s">
        <v>376</v>
      </c>
      <c r="C274" s="115"/>
      <c r="D274" s="106"/>
      <c r="E274" s="105" t="s">
        <v>91</v>
      </c>
      <c r="F274" s="115" t="s">
        <v>816</v>
      </c>
      <c r="G274" s="115" t="s">
        <v>377</v>
      </c>
      <c r="H274" s="115" t="s">
        <v>369</v>
      </c>
      <c r="I274" s="106" t="s">
        <v>818</v>
      </c>
      <c r="J274" s="111">
        <v>9475422.6199999992</v>
      </c>
      <c r="K274" s="111">
        <v>2251265.21</v>
      </c>
      <c r="L274" s="111">
        <v>7224157.4100000001</v>
      </c>
      <c r="M274" s="113">
        <v>0</v>
      </c>
      <c r="N274" s="113">
        <v>1</v>
      </c>
      <c r="O274" s="113"/>
      <c r="P274" s="113"/>
    </row>
    <row r="275" spans="1:16" ht="21.75" customHeight="1" x14ac:dyDescent="0.2">
      <c r="A275" s="104"/>
      <c r="B275" s="105" t="s">
        <v>819</v>
      </c>
      <c r="C275" s="115"/>
      <c r="D275" s="106"/>
      <c r="E275" s="105" t="s">
        <v>91</v>
      </c>
      <c r="F275" s="115" t="s">
        <v>816</v>
      </c>
      <c r="G275" s="115" t="s">
        <v>820</v>
      </c>
      <c r="H275" s="115" t="s">
        <v>369</v>
      </c>
      <c r="I275" s="106" t="s">
        <v>821</v>
      </c>
      <c r="J275" s="111">
        <v>2249092.0499999998</v>
      </c>
      <c r="K275" s="111">
        <v>497432.07</v>
      </c>
      <c r="L275" s="111">
        <v>1751659.98</v>
      </c>
      <c r="M275" s="113">
        <v>0</v>
      </c>
      <c r="N275" s="113">
        <v>1</v>
      </c>
      <c r="O275" s="113"/>
      <c r="P275" s="113"/>
    </row>
    <row r="276" spans="1:16" ht="53.25" customHeight="1" x14ac:dyDescent="0.2">
      <c r="A276" s="104"/>
      <c r="B276" s="105" t="s">
        <v>382</v>
      </c>
      <c r="C276" s="115"/>
      <c r="D276" s="106"/>
      <c r="E276" s="105" t="s">
        <v>91</v>
      </c>
      <c r="F276" s="115" t="s">
        <v>816</v>
      </c>
      <c r="G276" s="115" t="s">
        <v>820</v>
      </c>
      <c r="H276" s="115" t="s">
        <v>54</v>
      </c>
      <c r="I276" s="106" t="s">
        <v>822</v>
      </c>
      <c r="J276" s="111">
        <v>2249092.0499999998</v>
      </c>
      <c r="K276" s="111">
        <v>497432.07</v>
      </c>
      <c r="L276" s="111">
        <v>1751659.98</v>
      </c>
      <c r="M276" s="113">
        <v>0</v>
      </c>
      <c r="N276" s="113">
        <v>1</v>
      </c>
      <c r="O276" s="113"/>
      <c r="P276" s="113"/>
    </row>
    <row r="277" spans="1:16" ht="21.75" customHeight="1" x14ac:dyDescent="0.2">
      <c r="A277" s="104"/>
      <c r="B277" s="105" t="s">
        <v>384</v>
      </c>
      <c r="C277" s="115"/>
      <c r="D277" s="106"/>
      <c r="E277" s="105" t="s">
        <v>91</v>
      </c>
      <c r="F277" s="115" t="s">
        <v>816</v>
      </c>
      <c r="G277" s="115" t="s">
        <v>820</v>
      </c>
      <c r="H277" s="115" t="s">
        <v>87</v>
      </c>
      <c r="I277" s="106" t="s">
        <v>823</v>
      </c>
      <c r="J277" s="111">
        <v>2249092.0499999998</v>
      </c>
      <c r="K277" s="111">
        <v>497432.07</v>
      </c>
      <c r="L277" s="111">
        <v>1751659.98</v>
      </c>
      <c r="M277" s="113">
        <v>0</v>
      </c>
      <c r="N277" s="113">
        <v>1</v>
      </c>
      <c r="O277" s="113"/>
      <c r="P277" s="113"/>
    </row>
    <row r="278" spans="1:16" ht="21.75" customHeight="1" x14ac:dyDescent="0.2">
      <c r="A278" s="104"/>
      <c r="B278" s="105" t="s">
        <v>386</v>
      </c>
      <c r="C278" s="115"/>
      <c r="D278" s="106"/>
      <c r="E278" s="105" t="s">
        <v>91</v>
      </c>
      <c r="F278" s="115" t="s">
        <v>816</v>
      </c>
      <c r="G278" s="115" t="s">
        <v>820</v>
      </c>
      <c r="H278" s="115" t="s">
        <v>387</v>
      </c>
      <c r="I278" s="106" t="s">
        <v>824</v>
      </c>
      <c r="J278" s="111">
        <v>1681006.68</v>
      </c>
      <c r="K278" s="111">
        <v>382052.28</v>
      </c>
      <c r="L278" s="111">
        <v>1298954.3999999999</v>
      </c>
      <c r="M278" s="113">
        <v>0</v>
      </c>
      <c r="N278" s="113" t="s">
        <v>369</v>
      </c>
      <c r="O278" s="113"/>
      <c r="P278" s="113"/>
    </row>
    <row r="279" spans="1:16" ht="32.25" customHeight="1" x14ac:dyDescent="0.2">
      <c r="A279" s="104"/>
      <c r="B279" s="105" t="s">
        <v>390</v>
      </c>
      <c r="C279" s="115"/>
      <c r="D279" s="106"/>
      <c r="E279" s="105" t="s">
        <v>91</v>
      </c>
      <c r="F279" s="115" t="s">
        <v>816</v>
      </c>
      <c r="G279" s="115" t="s">
        <v>820</v>
      </c>
      <c r="H279" s="115" t="s">
        <v>391</v>
      </c>
      <c r="I279" s="106" t="s">
        <v>825</v>
      </c>
      <c r="J279" s="111">
        <v>206127.41</v>
      </c>
      <c r="K279" s="111" t="s">
        <v>389</v>
      </c>
      <c r="L279" s="111">
        <v>206127.41</v>
      </c>
      <c r="M279" s="113">
        <v>0</v>
      </c>
      <c r="N279" s="113" t="s">
        <v>369</v>
      </c>
      <c r="O279" s="113"/>
      <c r="P279" s="113"/>
    </row>
    <row r="280" spans="1:16" ht="32.25" customHeight="1" x14ac:dyDescent="0.2">
      <c r="A280" s="104"/>
      <c r="B280" s="105" t="s">
        <v>393</v>
      </c>
      <c r="C280" s="115"/>
      <c r="D280" s="106"/>
      <c r="E280" s="105" t="s">
        <v>91</v>
      </c>
      <c r="F280" s="115" t="s">
        <v>816</v>
      </c>
      <c r="G280" s="115" t="s">
        <v>820</v>
      </c>
      <c r="H280" s="115" t="s">
        <v>394</v>
      </c>
      <c r="I280" s="106" t="s">
        <v>826</v>
      </c>
      <c r="J280" s="111">
        <v>361957.96</v>
      </c>
      <c r="K280" s="111">
        <v>115379.79</v>
      </c>
      <c r="L280" s="111">
        <v>246578.17</v>
      </c>
      <c r="M280" s="113">
        <v>0</v>
      </c>
      <c r="N280" s="113" t="s">
        <v>369</v>
      </c>
      <c r="O280" s="113"/>
      <c r="P280" s="113"/>
    </row>
    <row r="281" spans="1:16" ht="12.75" customHeight="1" x14ac:dyDescent="0.2">
      <c r="A281" s="104"/>
      <c r="B281" s="105" t="s">
        <v>400</v>
      </c>
      <c r="C281" s="115"/>
      <c r="D281" s="106"/>
      <c r="E281" s="105" t="s">
        <v>91</v>
      </c>
      <c r="F281" s="115" t="s">
        <v>816</v>
      </c>
      <c r="G281" s="115" t="s">
        <v>401</v>
      </c>
      <c r="H281" s="115" t="s">
        <v>369</v>
      </c>
      <c r="I281" s="106" t="s">
        <v>827</v>
      </c>
      <c r="J281" s="111">
        <v>5022050.97</v>
      </c>
      <c r="K281" s="111">
        <v>1172086.6200000001</v>
      </c>
      <c r="L281" s="111">
        <v>3849964.35</v>
      </c>
      <c r="M281" s="113">
        <v>0</v>
      </c>
      <c r="N281" s="113">
        <v>1</v>
      </c>
      <c r="O281" s="113"/>
      <c r="P281" s="113"/>
    </row>
    <row r="282" spans="1:16" ht="53.25" customHeight="1" x14ac:dyDescent="0.2">
      <c r="A282" s="104"/>
      <c r="B282" s="105" t="s">
        <v>382</v>
      </c>
      <c r="C282" s="115"/>
      <c r="D282" s="106"/>
      <c r="E282" s="105" t="s">
        <v>91</v>
      </c>
      <c r="F282" s="115" t="s">
        <v>816</v>
      </c>
      <c r="G282" s="115" t="s">
        <v>401</v>
      </c>
      <c r="H282" s="115" t="s">
        <v>54</v>
      </c>
      <c r="I282" s="106" t="s">
        <v>828</v>
      </c>
      <c r="J282" s="111">
        <v>4633716.87</v>
      </c>
      <c r="K282" s="111">
        <v>1099985.54</v>
      </c>
      <c r="L282" s="111">
        <v>3533731.33</v>
      </c>
      <c r="M282" s="113">
        <v>0</v>
      </c>
      <c r="N282" s="113">
        <v>1</v>
      </c>
      <c r="O282" s="113"/>
      <c r="P282" s="113"/>
    </row>
    <row r="283" spans="1:16" ht="21.75" customHeight="1" x14ac:dyDescent="0.2">
      <c r="A283" s="104"/>
      <c r="B283" s="105" t="s">
        <v>384</v>
      </c>
      <c r="C283" s="115"/>
      <c r="D283" s="106"/>
      <c r="E283" s="105" t="s">
        <v>91</v>
      </c>
      <c r="F283" s="115" t="s">
        <v>816</v>
      </c>
      <c r="G283" s="115" t="s">
        <v>401</v>
      </c>
      <c r="H283" s="115" t="s">
        <v>87</v>
      </c>
      <c r="I283" s="106" t="s">
        <v>829</v>
      </c>
      <c r="J283" s="111">
        <v>4633716.87</v>
      </c>
      <c r="K283" s="111">
        <v>1099985.54</v>
      </c>
      <c r="L283" s="111">
        <v>3533731.33</v>
      </c>
      <c r="M283" s="113">
        <v>0</v>
      </c>
      <c r="N283" s="113">
        <v>1</v>
      </c>
      <c r="O283" s="113"/>
      <c r="P283" s="113"/>
    </row>
    <row r="284" spans="1:16" ht="21.75" customHeight="1" x14ac:dyDescent="0.2">
      <c r="A284" s="104"/>
      <c r="B284" s="105" t="s">
        <v>386</v>
      </c>
      <c r="C284" s="115"/>
      <c r="D284" s="106"/>
      <c r="E284" s="105" t="s">
        <v>91</v>
      </c>
      <c r="F284" s="115" t="s">
        <v>816</v>
      </c>
      <c r="G284" s="115" t="s">
        <v>401</v>
      </c>
      <c r="H284" s="115" t="s">
        <v>387</v>
      </c>
      <c r="I284" s="106" t="s">
        <v>830</v>
      </c>
      <c r="J284" s="111">
        <v>3481300.61</v>
      </c>
      <c r="K284" s="111">
        <v>844842.95</v>
      </c>
      <c r="L284" s="111">
        <v>2636457.66</v>
      </c>
      <c r="M284" s="113">
        <v>0</v>
      </c>
      <c r="N284" s="113" t="s">
        <v>369</v>
      </c>
      <c r="O284" s="113"/>
      <c r="P284" s="113"/>
    </row>
    <row r="285" spans="1:16" ht="32.25" customHeight="1" x14ac:dyDescent="0.2">
      <c r="A285" s="104"/>
      <c r="B285" s="105" t="s">
        <v>390</v>
      </c>
      <c r="C285" s="115"/>
      <c r="D285" s="106"/>
      <c r="E285" s="105" t="s">
        <v>91</v>
      </c>
      <c r="F285" s="115" t="s">
        <v>816</v>
      </c>
      <c r="G285" s="115" t="s">
        <v>401</v>
      </c>
      <c r="H285" s="115" t="s">
        <v>391</v>
      </c>
      <c r="I285" s="106" t="s">
        <v>831</v>
      </c>
      <c r="J285" s="111">
        <v>165057.87</v>
      </c>
      <c r="K285" s="111" t="s">
        <v>389</v>
      </c>
      <c r="L285" s="111">
        <v>165057.87</v>
      </c>
      <c r="M285" s="113">
        <v>0</v>
      </c>
      <c r="N285" s="113" t="s">
        <v>369</v>
      </c>
      <c r="O285" s="113"/>
      <c r="P285" s="113"/>
    </row>
    <row r="286" spans="1:16" ht="32.25" customHeight="1" x14ac:dyDescent="0.2">
      <c r="A286" s="104"/>
      <c r="B286" s="105" t="s">
        <v>393</v>
      </c>
      <c r="C286" s="115"/>
      <c r="D286" s="106"/>
      <c r="E286" s="105" t="s">
        <v>91</v>
      </c>
      <c r="F286" s="115" t="s">
        <v>816</v>
      </c>
      <c r="G286" s="115" t="s">
        <v>401</v>
      </c>
      <c r="H286" s="115" t="s">
        <v>394</v>
      </c>
      <c r="I286" s="106" t="s">
        <v>832</v>
      </c>
      <c r="J286" s="111">
        <v>987358.39</v>
      </c>
      <c r="K286" s="111">
        <v>255142.59</v>
      </c>
      <c r="L286" s="111">
        <v>732215.8</v>
      </c>
      <c r="M286" s="113">
        <v>0</v>
      </c>
      <c r="N286" s="113" t="s">
        <v>369</v>
      </c>
      <c r="O286" s="113"/>
      <c r="P286" s="113"/>
    </row>
    <row r="287" spans="1:16" ht="21.75" customHeight="1" x14ac:dyDescent="0.2">
      <c r="A287" s="104"/>
      <c r="B287" s="105" t="s">
        <v>408</v>
      </c>
      <c r="C287" s="115"/>
      <c r="D287" s="106"/>
      <c r="E287" s="105" t="s">
        <v>91</v>
      </c>
      <c r="F287" s="115" t="s">
        <v>816</v>
      </c>
      <c r="G287" s="115" t="s">
        <v>401</v>
      </c>
      <c r="H287" s="115" t="s">
        <v>409</v>
      </c>
      <c r="I287" s="106" t="s">
        <v>833</v>
      </c>
      <c r="J287" s="111">
        <v>387334.1</v>
      </c>
      <c r="K287" s="111">
        <v>72101.08</v>
      </c>
      <c r="L287" s="111">
        <v>315233.02</v>
      </c>
      <c r="M287" s="113">
        <v>0</v>
      </c>
      <c r="N287" s="113">
        <v>1</v>
      </c>
      <c r="O287" s="113"/>
      <c r="P287" s="113"/>
    </row>
    <row r="288" spans="1:16" ht="21.75" customHeight="1" x14ac:dyDescent="0.2">
      <c r="A288" s="104"/>
      <c r="B288" s="105" t="s">
        <v>411</v>
      </c>
      <c r="C288" s="115"/>
      <c r="D288" s="106"/>
      <c r="E288" s="105" t="s">
        <v>91</v>
      </c>
      <c r="F288" s="115" t="s">
        <v>816</v>
      </c>
      <c r="G288" s="115" t="s">
        <v>401</v>
      </c>
      <c r="H288" s="115" t="s">
        <v>88</v>
      </c>
      <c r="I288" s="106" t="s">
        <v>834</v>
      </c>
      <c r="J288" s="111">
        <v>387334.1</v>
      </c>
      <c r="K288" s="111">
        <v>72101.08</v>
      </c>
      <c r="L288" s="111">
        <v>315233.02</v>
      </c>
      <c r="M288" s="113">
        <v>0</v>
      </c>
      <c r="N288" s="113">
        <v>1</v>
      </c>
      <c r="O288" s="113"/>
      <c r="P288" s="113"/>
    </row>
    <row r="289" spans="1:16" ht="12.75" customHeight="1" x14ac:dyDescent="0.2">
      <c r="A289" s="104"/>
      <c r="B289" s="105" t="s">
        <v>413</v>
      </c>
      <c r="C289" s="115"/>
      <c r="D289" s="106"/>
      <c r="E289" s="105" t="s">
        <v>91</v>
      </c>
      <c r="F289" s="115" t="s">
        <v>816</v>
      </c>
      <c r="G289" s="115" t="s">
        <v>401</v>
      </c>
      <c r="H289" s="115" t="s">
        <v>414</v>
      </c>
      <c r="I289" s="106" t="s">
        <v>835</v>
      </c>
      <c r="J289" s="111">
        <v>387334.1</v>
      </c>
      <c r="K289" s="111">
        <v>72101.08</v>
      </c>
      <c r="L289" s="111">
        <v>315233.02</v>
      </c>
      <c r="M289" s="113">
        <v>0</v>
      </c>
      <c r="N289" s="113" t="s">
        <v>369</v>
      </c>
      <c r="O289" s="113"/>
      <c r="P289" s="113"/>
    </row>
    <row r="290" spans="1:16" ht="12.75" customHeight="1" x14ac:dyDescent="0.2">
      <c r="A290" s="104"/>
      <c r="B290" s="105" t="s">
        <v>416</v>
      </c>
      <c r="C290" s="115"/>
      <c r="D290" s="106"/>
      <c r="E290" s="105" t="s">
        <v>91</v>
      </c>
      <c r="F290" s="115" t="s">
        <v>816</v>
      </c>
      <c r="G290" s="115" t="s">
        <v>401</v>
      </c>
      <c r="H290" s="115" t="s">
        <v>417</v>
      </c>
      <c r="I290" s="106" t="s">
        <v>836</v>
      </c>
      <c r="J290" s="111">
        <v>1000</v>
      </c>
      <c r="K290" s="111" t="s">
        <v>389</v>
      </c>
      <c r="L290" s="111">
        <v>1000</v>
      </c>
      <c r="M290" s="113">
        <v>0</v>
      </c>
      <c r="N290" s="113">
        <v>1</v>
      </c>
      <c r="O290" s="113"/>
      <c r="P290" s="113"/>
    </row>
    <row r="291" spans="1:16" ht="12.75" customHeight="1" x14ac:dyDescent="0.2">
      <c r="A291" s="104"/>
      <c r="B291" s="105" t="s">
        <v>419</v>
      </c>
      <c r="C291" s="115"/>
      <c r="D291" s="106"/>
      <c r="E291" s="105" t="s">
        <v>91</v>
      </c>
      <c r="F291" s="115" t="s">
        <v>816</v>
      </c>
      <c r="G291" s="115" t="s">
        <v>401</v>
      </c>
      <c r="H291" s="115" t="s">
        <v>420</v>
      </c>
      <c r="I291" s="106" t="s">
        <v>837</v>
      </c>
      <c r="J291" s="111">
        <v>1000</v>
      </c>
      <c r="K291" s="111" t="s">
        <v>389</v>
      </c>
      <c r="L291" s="111">
        <v>1000</v>
      </c>
      <c r="M291" s="113">
        <v>0</v>
      </c>
      <c r="N291" s="113">
        <v>1</v>
      </c>
      <c r="O291" s="113"/>
      <c r="P291" s="113"/>
    </row>
    <row r="292" spans="1:16" ht="12.75" customHeight="1" x14ac:dyDescent="0.2">
      <c r="A292" s="104"/>
      <c r="B292" s="105" t="s">
        <v>422</v>
      </c>
      <c r="C292" s="115"/>
      <c r="D292" s="106"/>
      <c r="E292" s="105" t="s">
        <v>91</v>
      </c>
      <c r="F292" s="115" t="s">
        <v>816</v>
      </c>
      <c r="G292" s="115" t="s">
        <v>401</v>
      </c>
      <c r="H292" s="115" t="s">
        <v>423</v>
      </c>
      <c r="I292" s="106" t="s">
        <v>838</v>
      </c>
      <c r="J292" s="111">
        <v>1000</v>
      </c>
      <c r="K292" s="111" t="s">
        <v>389</v>
      </c>
      <c r="L292" s="111">
        <v>1000</v>
      </c>
      <c r="M292" s="113">
        <v>0</v>
      </c>
      <c r="N292" s="113" t="s">
        <v>369</v>
      </c>
      <c r="O292" s="113"/>
      <c r="P292" s="113"/>
    </row>
    <row r="293" spans="1:16" ht="74.25" customHeight="1" x14ac:dyDescent="0.2">
      <c r="A293" s="104"/>
      <c r="B293" s="105" t="s">
        <v>425</v>
      </c>
      <c r="C293" s="115"/>
      <c r="D293" s="106"/>
      <c r="E293" s="105" t="s">
        <v>91</v>
      </c>
      <c r="F293" s="115" t="s">
        <v>816</v>
      </c>
      <c r="G293" s="115" t="s">
        <v>426</v>
      </c>
      <c r="H293" s="115" t="s">
        <v>369</v>
      </c>
      <c r="I293" s="106" t="s">
        <v>839</v>
      </c>
      <c r="J293" s="111">
        <v>2204279.6</v>
      </c>
      <c r="K293" s="111">
        <v>581746.52</v>
      </c>
      <c r="L293" s="111">
        <v>1622533.08</v>
      </c>
      <c r="M293" s="113">
        <v>0</v>
      </c>
      <c r="N293" s="113">
        <v>1</v>
      </c>
      <c r="O293" s="113"/>
      <c r="P293" s="113"/>
    </row>
    <row r="294" spans="1:16" ht="53.25" customHeight="1" x14ac:dyDescent="0.2">
      <c r="A294" s="104"/>
      <c r="B294" s="105" t="s">
        <v>382</v>
      </c>
      <c r="C294" s="115"/>
      <c r="D294" s="106"/>
      <c r="E294" s="105" t="s">
        <v>91</v>
      </c>
      <c r="F294" s="115" t="s">
        <v>816</v>
      </c>
      <c r="G294" s="115" t="s">
        <v>426</v>
      </c>
      <c r="H294" s="115" t="s">
        <v>54</v>
      </c>
      <c r="I294" s="106" t="s">
        <v>840</v>
      </c>
      <c r="J294" s="111">
        <v>2204279.6</v>
      </c>
      <c r="K294" s="111">
        <v>581746.52</v>
      </c>
      <c r="L294" s="111">
        <v>1622533.08</v>
      </c>
      <c r="M294" s="113">
        <v>0</v>
      </c>
      <c r="N294" s="113">
        <v>1</v>
      </c>
      <c r="O294" s="113"/>
      <c r="P294" s="113"/>
    </row>
    <row r="295" spans="1:16" ht="21.75" customHeight="1" x14ac:dyDescent="0.2">
      <c r="A295" s="104"/>
      <c r="B295" s="105" t="s">
        <v>384</v>
      </c>
      <c r="C295" s="115"/>
      <c r="D295" s="106"/>
      <c r="E295" s="105" t="s">
        <v>91</v>
      </c>
      <c r="F295" s="115" t="s">
        <v>816</v>
      </c>
      <c r="G295" s="115" t="s">
        <v>426</v>
      </c>
      <c r="H295" s="115" t="s">
        <v>87</v>
      </c>
      <c r="I295" s="106" t="s">
        <v>841</v>
      </c>
      <c r="J295" s="111">
        <v>2204279.6</v>
      </c>
      <c r="K295" s="111">
        <v>581746.52</v>
      </c>
      <c r="L295" s="111">
        <v>1622533.08</v>
      </c>
      <c r="M295" s="113">
        <v>0</v>
      </c>
      <c r="N295" s="113">
        <v>1</v>
      </c>
      <c r="O295" s="113"/>
      <c r="P295" s="113"/>
    </row>
    <row r="296" spans="1:16" ht="21.75" customHeight="1" x14ac:dyDescent="0.2">
      <c r="A296" s="104"/>
      <c r="B296" s="105" t="s">
        <v>386</v>
      </c>
      <c r="C296" s="115"/>
      <c r="D296" s="106"/>
      <c r="E296" s="105" t="s">
        <v>91</v>
      </c>
      <c r="F296" s="115" t="s">
        <v>816</v>
      </c>
      <c r="G296" s="115" t="s">
        <v>426</v>
      </c>
      <c r="H296" s="115" t="s">
        <v>387</v>
      </c>
      <c r="I296" s="106" t="s">
        <v>842</v>
      </c>
      <c r="J296" s="111">
        <v>1789460.66</v>
      </c>
      <c r="K296" s="111">
        <v>446809.92</v>
      </c>
      <c r="L296" s="111">
        <v>1342650.74</v>
      </c>
      <c r="M296" s="113">
        <v>0</v>
      </c>
      <c r="N296" s="113" t="s">
        <v>369</v>
      </c>
      <c r="O296" s="113"/>
      <c r="P296" s="113"/>
    </row>
    <row r="297" spans="1:16" ht="32.25" customHeight="1" x14ac:dyDescent="0.2">
      <c r="A297" s="104"/>
      <c r="B297" s="105" t="s">
        <v>393</v>
      </c>
      <c r="C297" s="115"/>
      <c r="D297" s="106"/>
      <c r="E297" s="105" t="s">
        <v>91</v>
      </c>
      <c r="F297" s="115" t="s">
        <v>816</v>
      </c>
      <c r="G297" s="115" t="s">
        <v>426</v>
      </c>
      <c r="H297" s="115" t="s">
        <v>394</v>
      </c>
      <c r="I297" s="106" t="s">
        <v>843</v>
      </c>
      <c r="J297" s="111">
        <v>414818.94</v>
      </c>
      <c r="K297" s="111">
        <v>134936.6</v>
      </c>
      <c r="L297" s="111">
        <v>279882.34000000003</v>
      </c>
      <c r="M297" s="113">
        <v>0</v>
      </c>
      <c r="N297" s="113" t="s">
        <v>369</v>
      </c>
      <c r="O297" s="113"/>
      <c r="P297" s="113"/>
    </row>
    <row r="298" spans="1:16" ht="12.75" customHeight="1" x14ac:dyDescent="0.2">
      <c r="A298" s="104"/>
      <c r="B298" s="105" t="s">
        <v>844</v>
      </c>
      <c r="C298" s="115"/>
      <c r="D298" s="106"/>
      <c r="E298" s="105" t="s">
        <v>6</v>
      </c>
      <c r="F298" s="115" t="s">
        <v>368</v>
      </c>
      <c r="G298" s="115" t="s">
        <v>369</v>
      </c>
      <c r="H298" s="115" t="s">
        <v>369</v>
      </c>
      <c r="I298" s="106" t="s">
        <v>845</v>
      </c>
      <c r="J298" s="111">
        <v>79370129.310000002</v>
      </c>
      <c r="K298" s="111">
        <v>16604548.01</v>
      </c>
      <c r="L298" s="111">
        <v>62765581.299999997</v>
      </c>
      <c r="M298" s="113">
        <v>0</v>
      </c>
      <c r="N298" s="113">
        <v>1</v>
      </c>
      <c r="O298" s="113"/>
      <c r="P298" s="113"/>
    </row>
    <row r="299" spans="1:16" ht="12.75" customHeight="1" x14ac:dyDescent="0.2">
      <c r="A299" s="104"/>
      <c r="B299" s="105" t="s">
        <v>767</v>
      </c>
      <c r="C299" s="115"/>
      <c r="D299" s="106"/>
      <c r="E299" s="105" t="s">
        <v>6</v>
      </c>
      <c r="F299" s="115" t="s">
        <v>768</v>
      </c>
      <c r="G299" s="115" t="s">
        <v>369</v>
      </c>
      <c r="H299" s="115" t="s">
        <v>369</v>
      </c>
      <c r="I299" s="106" t="s">
        <v>846</v>
      </c>
      <c r="J299" s="111">
        <v>79370129.310000002</v>
      </c>
      <c r="K299" s="111">
        <v>16604548.01</v>
      </c>
      <c r="L299" s="111">
        <v>62765581.299999997</v>
      </c>
      <c r="M299" s="113">
        <v>0</v>
      </c>
      <c r="N299" s="113">
        <v>1</v>
      </c>
      <c r="O299" s="113"/>
      <c r="P299" s="113"/>
    </row>
    <row r="300" spans="1:16" ht="12.75" customHeight="1" x14ac:dyDescent="0.2">
      <c r="A300" s="104"/>
      <c r="B300" s="105" t="s">
        <v>769</v>
      </c>
      <c r="C300" s="115"/>
      <c r="D300" s="106"/>
      <c r="E300" s="105" t="s">
        <v>6</v>
      </c>
      <c r="F300" s="115" t="s">
        <v>770</v>
      </c>
      <c r="G300" s="115" t="s">
        <v>369</v>
      </c>
      <c r="H300" s="115" t="s">
        <v>369</v>
      </c>
      <c r="I300" s="106" t="s">
        <v>847</v>
      </c>
      <c r="J300" s="111">
        <v>79370129.310000002</v>
      </c>
      <c r="K300" s="111">
        <v>16604548.01</v>
      </c>
      <c r="L300" s="111">
        <v>62765581.299999997</v>
      </c>
      <c r="M300" s="113">
        <v>0</v>
      </c>
      <c r="N300" s="113">
        <v>1</v>
      </c>
      <c r="O300" s="113"/>
      <c r="P300" s="113"/>
    </row>
    <row r="301" spans="1:16" ht="42.75" customHeight="1" x14ac:dyDescent="0.2">
      <c r="A301" s="104"/>
      <c r="B301" s="105" t="s">
        <v>848</v>
      </c>
      <c r="C301" s="115"/>
      <c r="D301" s="106"/>
      <c r="E301" s="105" t="s">
        <v>6</v>
      </c>
      <c r="F301" s="115" t="s">
        <v>770</v>
      </c>
      <c r="G301" s="115" t="s">
        <v>849</v>
      </c>
      <c r="H301" s="115" t="s">
        <v>369</v>
      </c>
      <c r="I301" s="106" t="s">
        <v>850</v>
      </c>
      <c r="J301" s="111">
        <v>78636579.310000002</v>
      </c>
      <c r="K301" s="111">
        <v>16373380.6</v>
      </c>
      <c r="L301" s="111">
        <v>62263198.710000001</v>
      </c>
      <c r="M301" s="113">
        <v>0</v>
      </c>
      <c r="N301" s="113">
        <v>1</v>
      </c>
      <c r="O301" s="113"/>
      <c r="P301" s="113"/>
    </row>
    <row r="302" spans="1:16" ht="32.25" customHeight="1" x14ac:dyDescent="0.2">
      <c r="A302" s="104"/>
      <c r="B302" s="105" t="s">
        <v>851</v>
      </c>
      <c r="C302" s="115"/>
      <c r="D302" s="106"/>
      <c r="E302" s="105" t="s">
        <v>6</v>
      </c>
      <c r="F302" s="115" t="s">
        <v>770</v>
      </c>
      <c r="G302" s="115" t="s">
        <v>852</v>
      </c>
      <c r="H302" s="115" t="s">
        <v>369</v>
      </c>
      <c r="I302" s="106" t="s">
        <v>853</v>
      </c>
      <c r="J302" s="111">
        <v>78636579.310000002</v>
      </c>
      <c r="K302" s="111">
        <v>16373380.6</v>
      </c>
      <c r="L302" s="111">
        <v>62263198.710000001</v>
      </c>
      <c r="M302" s="113">
        <v>0</v>
      </c>
      <c r="N302" s="113">
        <v>1</v>
      </c>
      <c r="O302" s="113"/>
      <c r="P302" s="113"/>
    </row>
    <row r="303" spans="1:16" ht="53.25" customHeight="1" x14ac:dyDescent="0.2">
      <c r="A303" s="104"/>
      <c r="B303" s="105" t="s">
        <v>382</v>
      </c>
      <c r="C303" s="115"/>
      <c r="D303" s="106"/>
      <c r="E303" s="105" t="s">
        <v>6</v>
      </c>
      <c r="F303" s="115" t="s">
        <v>770</v>
      </c>
      <c r="G303" s="115" t="s">
        <v>852</v>
      </c>
      <c r="H303" s="115" t="s">
        <v>54</v>
      </c>
      <c r="I303" s="106" t="s">
        <v>854</v>
      </c>
      <c r="J303" s="111">
        <v>64343775.450000003</v>
      </c>
      <c r="K303" s="111">
        <v>14296581.119999999</v>
      </c>
      <c r="L303" s="111">
        <v>50047194.329999998</v>
      </c>
      <c r="M303" s="113">
        <v>0</v>
      </c>
      <c r="N303" s="113">
        <v>1</v>
      </c>
      <c r="O303" s="113"/>
      <c r="P303" s="113"/>
    </row>
    <row r="304" spans="1:16" ht="12.75" customHeight="1" x14ac:dyDescent="0.2">
      <c r="A304" s="104"/>
      <c r="B304" s="105" t="s">
        <v>462</v>
      </c>
      <c r="C304" s="115"/>
      <c r="D304" s="106"/>
      <c r="E304" s="105" t="s">
        <v>6</v>
      </c>
      <c r="F304" s="115" t="s">
        <v>770</v>
      </c>
      <c r="G304" s="115" t="s">
        <v>852</v>
      </c>
      <c r="H304" s="115" t="s">
        <v>90</v>
      </c>
      <c r="I304" s="106" t="s">
        <v>855</v>
      </c>
      <c r="J304" s="111">
        <v>64343775.450000003</v>
      </c>
      <c r="K304" s="111">
        <v>14296581.119999999</v>
      </c>
      <c r="L304" s="111">
        <v>50047194.329999998</v>
      </c>
      <c r="M304" s="113">
        <v>0</v>
      </c>
      <c r="N304" s="113">
        <v>1</v>
      </c>
      <c r="O304" s="113"/>
      <c r="P304" s="113"/>
    </row>
    <row r="305" spans="1:16" ht="12.75" customHeight="1" x14ac:dyDescent="0.2">
      <c r="A305" s="104"/>
      <c r="B305" s="105" t="s">
        <v>464</v>
      </c>
      <c r="C305" s="115"/>
      <c r="D305" s="106"/>
      <c r="E305" s="105" t="s">
        <v>6</v>
      </c>
      <c r="F305" s="115" t="s">
        <v>770</v>
      </c>
      <c r="G305" s="115" t="s">
        <v>852</v>
      </c>
      <c r="H305" s="115" t="s">
        <v>465</v>
      </c>
      <c r="I305" s="106" t="s">
        <v>856</v>
      </c>
      <c r="J305" s="111">
        <v>47402390.740000002</v>
      </c>
      <c r="K305" s="111">
        <v>10875460.119999999</v>
      </c>
      <c r="L305" s="111">
        <v>36526930.619999997</v>
      </c>
      <c r="M305" s="113">
        <v>0</v>
      </c>
      <c r="N305" s="113" t="s">
        <v>369</v>
      </c>
      <c r="O305" s="113"/>
      <c r="P305" s="113"/>
    </row>
    <row r="306" spans="1:16" ht="21.75" customHeight="1" x14ac:dyDescent="0.2">
      <c r="A306" s="104"/>
      <c r="B306" s="105" t="s">
        <v>467</v>
      </c>
      <c r="C306" s="115"/>
      <c r="D306" s="106"/>
      <c r="E306" s="105" t="s">
        <v>6</v>
      </c>
      <c r="F306" s="115" t="s">
        <v>770</v>
      </c>
      <c r="G306" s="115" t="s">
        <v>852</v>
      </c>
      <c r="H306" s="115" t="s">
        <v>468</v>
      </c>
      <c r="I306" s="106" t="s">
        <v>857</v>
      </c>
      <c r="J306" s="111">
        <v>2626521.11</v>
      </c>
      <c r="K306" s="111">
        <v>151121</v>
      </c>
      <c r="L306" s="111">
        <v>2475400.11</v>
      </c>
      <c r="M306" s="113">
        <v>0</v>
      </c>
      <c r="N306" s="113" t="s">
        <v>369</v>
      </c>
      <c r="O306" s="113"/>
      <c r="P306" s="113"/>
    </row>
    <row r="307" spans="1:16" ht="32.25" customHeight="1" x14ac:dyDescent="0.2">
      <c r="A307" s="104"/>
      <c r="B307" s="105" t="s">
        <v>470</v>
      </c>
      <c r="C307" s="115"/>
      <c r="D307" s="106"/>
      <c r="E307" s="105" t="s">
        <v>6</v>
      </c>
      <c r="F307" s="115" t="s">
        <v>770</v>
      </c>
      <c r="G307" s="115" t="s">
        <v>852</v>
      </c>
      <c r="H307" s="115" t="s">
        <v>471</v>
      </c>
      <c r="I307" s="106" t="s">
        <v>858</v>
      </c>
      <c r="J307" s="111">
        <v>14314863.6</v>
      </c>
      <c r="K307" s="111">
        <v>3270000</v>
      </c>
      <c r="L307" s="111">
        <v>11044863.6</v>
      </c>
      <c r="M307" s="113">
        <v>0</v>
      </c>
      <c r="N307" s="113" t="s">
        <v>369</v>
      </c>
      <c r="O307" s="113"/>
      <c r="P307" s="113"/>
    </row>
    <row r="308" spans="1:16" ht="21.75" customHeight="1" x14ac:dyDescent="0.2">
      <c r="A308" s="104"/>
      <c r="B308" s="105" t="s">
        <v>408</v>
      </c>
      <c r="C308" s="115"/>
      <c r="D308" s="106"/>
      <c r="E308" s="105" t="s">
        <v>6</v>
      </c>
      <c r="F308" s="115" t="s">
        <v>770</v>
      </c>
      <c r="G308" s="115" t="s">
        <v>852</v>
      </c>
      <c r="H308" s="115" t="s">
        <v>409</v>
      </c>
      <c r="I308" s="106" t="s">
        <v>859</v>
      </c>
      <c r="J308" s="111">
        <v>14290803.859999999</v>
      </c>
      <c r="K308" s="111">
        <v>2076799.48</v>
      </c>
      <c r="L308" s="111">
        <v>12214004.380000001</v>
      </c>
      <c r="M308" s="113">
        <v>0</v>
      </c>
      <c r="N308" s="113">
        <v>1</v>
      </c>
      <c r="O308" s="113"/>
      <c r="P308" s="113"/>
    </row>
    <row r="309" spans="1:16" ht="21.75" customHeight="1" x14ac:dyDescent="0.2">
      <c r="A309" s="104"/>
      <c r="B309" s="105" t="s">
        <v>411</v>
      </c>
      <c r="C309" s="115"/>
      <c r="D309" s="106"/>
      <c r="E309" s="105" t="s">
        <v>6</v>
      </c>
      <c r="F309" s="115" t="s">
        <v>770</v>
      </c>
      <c r="G309" s="115" t="s">
        <v>852</v>
      </c>
      <c r="H309" s="115" t="s">
        <v>88</v>
      </c>
      <c r="I309" s="106" t="s">
        <v>860</v>
      </c>
      <c r="J309" s="111">
        <v>14290803.859999999</v>
      </c>
      <c r="K309" s="111">
        <v>2076799.48</v>
      </c>
      <c r="L309" s="111">
        <v>12214004.380000001</v>
      </c>
      <c r="M309" s="113">
        <v>0</v>
      </c>
      <c r="N309" s="113">
        <v>1</v>
      </c>
      <c r="O309" s="113"/>
      <c r="P309" s="113"/>
    </row>
    <row r="310" spans="1:16" ht="12.75" customHeight="1" x14ac:dyDescent="0.2">
      <c r="A310" s="104"/>
      <c r="B310" s="105" t="s">
        <v>413</v>
      </c>
      <c r="C310" s="115"/>
      <c r="D310" s="106"/>
      <c r="E310" s="105" t="s">
        <v>6</v>
      </c>
      <c r="F310" s="115" t="s">
        <v>770</v>
      </c>
      <c r="G310" s="115" t="s">
        <v>852</v>
      </c>
      <c r="H310" s="115" t="s">
        <v>414</v>
      </c>
      <c r="I310" s="106" t="s">
        <v>861</v>
      </c>
      <c r="J310" s="111">
        <v>5356416.43</v>
      </c>
      <c r="K310" s="111">
        <v>84201.27</v>
      </c>
      <c r="L310" s="111">
        <v>5272215.16</v>
      </c>
      <c r="M310" s="113">
        <v>0</v>
      </c>
      <c r="N310" s="113" t="s">
        <v>369</v>
      </c>
      <c r="O310" s="113"/>
      <c r="P310" s="113"/>
    </row>
    <row r="311" spans="1:16" ht="12.75" customHeight="1" x14ac:dyDescent="0.2">
      <c r="A311" s="104"/>
      <c r="B311" s="105" t="s">
        <v>476</v>
      </c>
      <c r="C311" s="115"/>
      <c r="D311" s="106"/>
      <c r="E311" s="105" t="s">
        <v>6</v>
      </c>
      <c r="F311" s="115" t="s">
        <v>770</v>
      </c>
      <c r="G311" s="115" t="s">
        <v>852</v>
      </c>
      <c r="H311" s="115" t="s">
        <v>477</v>
      </c>
      <c r="I311" s="106" t="s">
        <v>862</v>
      </c>
      <c r="J311" s="111">
        <v>8934387.4299999997</v>
      </c>
      <c r="K311" s="111">
        <v>1992598.21</v>
      </c>
      <c r="L311" s="111">
        <v>6941789.2199999997</v>
      </c>
      <c r="M311" s="113">
        <v>0</v>
      </c>
      <c r="N311" s="113" t="s">
        <v>369</v>
      </c>
      <c r="O311" s="113"/>
      <c r="P311" s="113"/>
    </row>
    <row r="312" spans="1:16" ht="12.75" customHeight="1" x14ac:dyDescent="0.2">
      <c r="A312" s="104"/>
      <c r="B312" s="105" t="s">
        <v>416</v>
      </c>
      <c r="C312" s="115"/>
      <c r="D312" s="106"/>
      <c r="E312" s="105" t="s">
        <v>6</v>
      </c>
      <c r="F312" s="115" t="s">
        <v>770</v>
      </c>
      <c r="G312" s="115" t="s">
        <v>852</v>
      </c>
      <c r="H312" s="115" t="s">
        <v>417</v>
      </c>
      <c r="I312" s="106" t="s">
        <v>863</v>
      </c>
      <c r="J312" s="111">
        <v>2000</v>
      </c>
      <c r="K312" s="111" t="s">
        <v>389</v>
      </c>
      <c r="L312" s="111">
        <v>2000</v>
      </c>
      <c r="M312" s="113">
        <v>0</v>
      </c>
      <c r="N312" s="113">
        <v>1</v>
      </c>
      <c r="O312" s="113"/>
      <c r="P312" s="113"/>
    </row>
    <row r="313" spans="1:16" ht="12.75" customHeight="1" x14ac:dyDescent="0.2">
      <c r="A313" s="104"/>
      <c r="B313" s="105" t="s">
        <v>419</v>
      </c>
      <c r="C313" s="115"/>
      <c r="D313" s="106"/>
      <c r="E313" s="105" t="s">
        <v>6</v>
      </c>
      <c r="F313" s="115" t="s">
        <v>770</v>
      </c>
      <c r="G313" s="115" t="s">
        <v>852</v>
      </c>
      <c r="H313" s="115" t="s">
        <v>420</v>
      </c>
      <c r="I313" s="106" t="s">
        <v>864</v>
      </c>
      <c r="J313" s="111">
        <v>2000</v>
      </c>
      <c r="K313" s="111" t="s">
        <v>389</v>
      </c>
      <c r="L313" s="111">
        <v>2000</v>
      </c>
      <c r="M313" s="113">
        <v>0</v>
      </c>
      <c r="N313" s="113">
        <v>1</v>
      </c>
      <c r="O313" s="113"/>
      <c r="P313" s="113"/>
    </row>
    <row r="314" spans="1:16" ht="12.75" customHeight="1" x14ac:dyDescent="0.2">
      <c r="A314" s="104"/>
      <c r="B314" s="105" t="s">
        <v>422</v>
      </c>
      <c r="C314" s="115"/>
      <c r="D314" s="106"/>
      <c r="E314" s="105" t="s">
        <v>6</v>
      </c>
      <c r="F314" s="115" t="s">
        <v>770</v>
      </c>
      <c r="G314" s="115" t="s">
        <v>852</v>
      </c>
      <c r="H314" s="115" t="s">
        <v>423</v>
      </c>
      <c r="I314" s="106" t="s">
        <v>865</v>
      </c>
      <c r="J314" s="111">
        <v>2000</v>
      </c>
      <c r="K314" s="111" t="s">
        <v>389</v>
      </c>
      <c r="L314" s="111">
        <v>2000</v>
      </c>
      <c r="M314" s="113">
        <v>0</v>
      </c>
      <c r="N314" s="113" t="s">
        <v>369</v>
      </c>
      <c r="O314" s="113"/>
      <c r="P314" s="113"/>
    </row>
    <row r="315" spans="1:16" ht="12.75" customHeight="1" x14ac:dyDescent="0.2">
      <c r="A315" s="104"/>
      <c r="B315" s="105" t="s">
        <v>376</v>
      </c>
      <c r="C315" s="115"/>
      <c r="D315" s="106"/>
      <c r="E315" s="105" t="s">
        <v>6</v>
      </c>
      <c r="F315" s="115" t="s">
        <v>770</v>
      </c>
      <c r="G315" s="115" t="s">
        <v>377</v>
      </c>
      <c r="H315" s="115" t="s">
        <v>369</v>
      </c>
      <c r="I315" s="106" t="s">
        <v>866</v>
      </c>
      <c r="J315" s="111">
        <v>733550</v>
      </c>
      <c r="K315" s="111">
        <v>231167.41</v>
      </c>
      <c r="L315" s="111">
        <v>502382.59</v>
      </c>
      <c r="M315" s="113">
        <v>0</v>
      </c>
      <c r="N315" s="113">
        <v>1</v>
      </c>
      <c r="O315" s="113"/>
      <c r="P315" s="113"/>
    </row>
    <row r="316" spans="1:16" ht="53.25" customHeight="1" x14ac:dyDescent="0.2">
      <c r="A316" s="104"/>
      <c r="B316" s="105" t="s">
        <v>432</v>
      </c>
      <c r="C316" s="115"/>
      <c r="D316" s="106"/>
      <c r="E316" s="105" t="s">
        <v>6</v>
      </c>
      <c r="F316" s="115" t="s">
        <v>770</v>
      </c>
      <c r="G316" s="115" t="s">
        <v>433</v>
      </c>
      <c r="H316" s="115" t="s">
        <v>369</v>
      </c>
      <c r="I316" s="106" t="s">
        <v>867</v>
      </c>
      <c r="J316" s="111">
        <v>733550</v>
      </c>
      <c r="K316" s="111">
        <v>231167.41</v>
      </c>
      <c r="L316" s="111">
        <v>502382.59</v>
      </c>
      <c r="M316" s="113">
        <v>0</v>
      </c>
      <c r="N316" s="113">
        <v>1</v>
      </c>
      <c r="O316" s="113"/>
      <c r="P316" s="113"/>
    </row>
    <row r="317" spans="1:16" ht="53.25" customHeight="1" x14ac:dyDescent="0.2">
      <c r="A317" s="104"/>
      <c r="B317" s="105" t="s">
        <v>382</v>
      </c>
      <c r="C317" s="115"/>
      <c r="D317" s="106"/>
      <c r="E317" s="105" t="s">
        <v>6</v>
      </c>
      <c r="F317" s="115" t="s">
        <v>770</v>
      </c>
      <c r="G317" s="115" t="s">
        <v>433</v>
      </c>
      <c r="H317" s="115" t="s">
        <v>54</v>
      </c>
      <c r="I317" s="106" t="s">
        <v>868</v>
      </c>
      <c r="J317" s="111">
        <v>733550</v>
      </c>
      <c r="K317" s="111">
        <v>231167.41</v>
      </c>
      <c r="L317" s="111">
        <v>502382.59</v>
      </c>
      <c r="M317" s="113">
        <v>0</v>
      </c>
      <c r="N317" s="113">
        <v>1</v>
      </c>
      <c r="O317" s="113"/>
      <c r="P317" s="113"/>
    </row>
    <row r="318" spans="1:16" ht="12.75" customHeight="1" x14ac:dyDescent="0.2">
      <c r="A318" s="104"/>
      <c r="B318" s="105" t="s">
        <v>462</v>
      </c>
      <c r="C318" s="115"/>
      <c r="D318" s="106"/>
      <c r="E318" s="105" t="s">
        <v>6</v>
      </c>
      <c r="F318" s="115" t="s">
        <v>770</v>
      </c>
      <c r="G318" s="115" t="s">
        <v>433</v>
      </c>
      <c r="H318" s="115" t="s">
        <v>90</v>
      </c>
      <c r="I318" s="106" t="s">
        <v>869</v>
      </c>
      <c r="J318" s="111">
        <v>733550</v>
      </c>
      <c r="K318" s="111">
        <v>231167.41</v>
      </c>
      <c r="L318" s="111">
        <v>502382.59</v>
      </c>
      <c r="M318" s="113">
        <v>0</v>
      </c>
      <c r="N318" s="113">
        <v>1</v>
      </c>
      <c r="O318" s="113"/>
      <c r="P318" s="113"/>
    </row>
    <row r="319" spans="1:16" ht="12.75" customHeight="1" x14ac:dyDescent="0.2">
      <c r="A319" s="104"/>
      <c r="B319" s="105" t="s">
        <v>464</v>
      </c>
      <c r="C319" s="115"/>
      <c r="D319" s="106"/>
      <c r="E319" s="105" t="s">
        <v>6</v>
      </c>
      <c r="F319" s="115" t="s">
        <v>770</v>
      </c>
      <c r="G319" s="115" t="s">
        <v>433</v>
      </c>
      <c r="H319" s="115" t="s">
        <v>465</v>
      </c>
      <c r="I319" s="106" t="s">
        <v>870</v>
      </c>
      <c r="J319" s="111">
        <v>563402.44999999995</v>
      </c>
      <c r="K319" s="111">
        <v>177547.93</v>
      </c>
      <c r="L319" s="111">
        <v>385854.52</v>
      </c>
      <c r="M319" s="113">
        <v>0</v>
      </c>
      <c r="N319" s="113" t="s">
        <v>369</v>
      </c>
      <c r="O319" s="113"/>
      <c r="P319" s="113"/>
    </row>
    <row r="320" spans="1:16" ht="32.25" customHeight="1" x14ac:dyDescent="0.2">
      <c r="A320" s="104"/>
      <c r="B320" s="105" t="s">
        <v>470</v>
      </c>
      <c r="C320" s="115"/>
      <c r="D320" s="106"/>
      <c r="E320" s="105" t="s">
        <v>6</v>
      </c>
      <c r="F320" s="115" t="s">
        <v>770</v>
      </c>
      <c r="G320" s="115" t="s">
        <v>433</v>
      </c>
      <c r="H320" s="115" t="s">
        <v>471</v>
      </c>
      <c r="I320" s="106" t="s">
        <v>871</v>
      </c>
      <c r="J320" s="111">
        <v>170147.55</v>
      </c>
      <c r="K320" s="111">
        <v>53619.48</v>
      </c>
      <c r="L320" s="111">
        <v>116528.07</v>
      </c>
      <c r="M320" s="113">
        <v>0</v>
      </c>
      <c r="N320" s="113" t="s">
        <v>369</v>
      </c>
      <c r="O320" s="113"/>
      <c r="P320" s="113"/>
    </row>
    <row r="321" spans="1:16" ht="12.75" customHeight="1" x14ac:dyDescent="0.2">
      <c r="A321" s="104"/>
      <c r="B321" s="105" t="s">
        <v>872</v>
      </c>
      <c r="C321" s="115"/>
      <c r="D321" s="106"/>
      <c r="E321" s="105" t="s">
        <v>5</v>
      </c>
      <c r="F321" s="115" t="s">
        <v>368</v>
      </c>
      <c r="G321" s="115" t="s">
        <v>369</v>
      </c>
      <c r="H321" s="115" t="s">
        <v>369</v>
      </c>
      <c r="I321" s="106" t="s">
        <v>873</v>
      </c>
      <c r="J321" s="111">
        <v>22638195.289999999</v>
      </c>
      <c r="K321" s="111">
        <v>4322563.5599999996</v>
      </c>
      <c r="L321" s="111">
        <v>18315631.73</v>
      </c>
      <c r="M321" s="113">
        <v>0</v>
      </c>
      <c r="N321" s="113">
        <v>1</v>
      </c>
      <c r="O321" s="113"/>
      <c r="P321" s="113"/>
    </row>
    <row r="322" spans="1:16" ht="12.75" customHeight="1" x14ac:dyDescent="0.2">
      <c r="A322" s="104"/>
      <c r="B322" s="105" t="s">
        <v>767</v>
      </c>
      <c r="C322" s="115"/>
      <c r="D322" s="106"/>
      <c r="E322" s="105" t="s">
        <v>5</v>
      </c>
      <c r="F322" s="115" t="s">
        <v>768</v>
      </c>
      <c r="G322" s="115" t="s">
        <v>369</v>
      </c>
      <c r="H322" s="115" t="s">
        <v>369</v>
      </c>
      <c r="I322" s="106" t="s">
        <v>874</v>
      </c>
      <c r="J322" s="111">
        <v>22638195.289999999</v>
      </c>
      <c r="K322" s="111">
        <v>4322563.5599999996</v>
      </c>
      <c r="L322" s="111">
        <v>18315631.73</v>
      </c>
      <c r="M322" s="113">
        <v>0</v>
      </c>
      <c r="N322" s="113">
        <v>1</v>
      </c>
      <c r="O322" s="113"/>
      <c r="P322" s="113"/>
    </row>
    <row r="323" spans="1:16" ht="12.75" customHeight="1" x14ac:dyDescent="0.2">
      <c r="A323" s="104"/>
      <c r="B323" s="105" t="s">
        <v>769</v>
      </c>
      <c r="C323" s="115"/>
      <c r="D323" s="106"/>
      <c r="E323" s="105" t="s">
        <v>5</v>
      </c>
      <c r="F323" s="115" t="s">
        <v>770</v>
      </c>
      <c r="G323" s="115" t="s">
        <v>369</v>
      </c>
      <c r="H323" s="115" t="s">
        <v>369</v>
      </c>
      <c r="I323" s="106" t="s">
        <v>875</v>
      </c>
      <c r="J323" s="111">
        <v>22638195.289999999</v>
      </c>
      <c r="K323" s="111">
        <v>4322563.5599999996</v>
      </c>
      <c r="L323" s="111">
        <v>18315631.73</v>
      </c>
      <c r="M323" s="113">
        <v>0</v>
      </c>
      <c r="N323" s="113">
        <v>1</v>
      </c>
      <c r="O323" s="113"/>
      <c r="P323" s="113"/>
    </row>
    <row r="324" spans="1:16" ht="42.75" customHeight="1" x14ac:dyDescent="0.2">
      <c r="A324" s="104"/>
      <c r="B324" s="105" t="s">
        <v>848</v>
      </c>
      <c r="C324" s="115"/>
      <c r="D324" s="106"/>
      <c r="E324" s="105" t="s">
        <v>5</v>
      </c>
      <c r="F324" s="115" t="s">
        <v>770</v>
      </c>
      <c r="G324" s="115" t="s">
        <v>849</v>
      </c>
      <c r="H324" s="115" t="s">
        <v>369</v>
      </c>
      <c r="I324" s="106" t="s">
        <v>876</v>
      </c>
      <c r="J324" s="111">
        <v>22638195.289999999</v>
      </c>
      <c r="K324" s="111">
        <v>4322563.5599999996</v>
      </c>
      <c r="L324" s="111">
        <v>18315631.73</v>
      </c>
      <c r="M324" s="113">
        <v>0</v>
      </c>
      <c r="N324" s="113">
        <v>1</v>
      </c>
      <c r="O324" s="113"/>
      <c r="P324" s="113"/>
    </row>
    <row r="325" spans="1:16" ht="74.25" customHeight="1" x14ac:dyDescent="0.2">
      <c r="A325" s="104"/>
      <c r="B325" s="105" t="s">
        <v>877</v>
      </c>
      <c r="C325" s="115"/>
      <c r="D325" s="106"/>
      <c r="E325" s="105" t="s">
        <v>5</v>
      </c>
      <c r="F325" s="115" t="s">
        <v>770</v>
      </c>
      <c r="G325" s="115" t="s">
        <v>878</v>
      </c>
      <c r="H325" s="115" t="s">
        <v>369</v>
      </c>
      <c r="I325" s="106" t="s">
        <v>879</v>
      </c>
      <c r="J325" s="111">
        <v>21671337.59</v>
      </c>
      <c r="K325" s="111">
        <v>4322563.5599999996</v>
      </c>
      <c r="L325" s="111">
        <v>17348774.030000001</v>
      </c>
      <c r="M325" s="113">
        <v>0</v>
      </c>
      <c r="N325" s="113">
        <v>1</v>
      </c>
      <c r="O325" s="113"/>
      <c r="P325" s="113"/>
    </row>
    <row r="326" spans="1:16" ht="53.25" customHeight="1" x14ac:dyDescent="0.2">
      <c r="A326" s="104"/>
      <c r="B326" s="105" t="s">
        <v>382</v>
      </c>
      <c r="C326" s="115"/>
      <c r="D326" s="106"/>
      <c r="E326" s="105" t="s">
        <v>5</v>
      </c>
      <c r="F326" s="115" t="s">
        <v>770</v>
      </c>
      <c r="G326" s="115" t="s">
        <v>878</v>
      </c>
      <c r="H326" s="115" t="s">
        <v>54</v>
      </c>
      <c r="I326" s="106" t="s">
        <v>880</v>
      </c>
      <c r="J326" s="111">
        <v>17514495.239999998</v>
      </c>
      <c r="K326" s="111">
        <v>3728416.91</v>
      </c>
      <c r="L326" s="111">
        <v>13786078.33</v>
      </c>
      <c r="M326" s="113">
        <v>0</v>
      </c>
      <c r="N326" s="113">
        <v>1</v>
      </c>
      <c r="O326" s="113"/>
      <c r="P326" s="113"/>
    </row>
    <row r="327" spans="1:16" ht="12.75" customHeight="1" x14ac:dyDescent="0.2">
      <c r="A327" s="104"/>
      <c r="B327" s="105" t="s">
        <v>462</v>
      </c>
      <c r="C327" s="115"/>
      <c r="D327" s="106"/>
      <c r="E327" s="105" t="s">
        <v>5</v>
      </c>
      <c r="F327" s="115" t="s">
        <v>770</v>
      </c>
      <c r="G327" s="115" t="s">
        <v>878</v>
      </c>
      <c r="H327" s="115" t="s">
        <v>90</v>
      </c>
      <c r="I327" s="106" t="s">
        <v>881</v>
      </c>
      <c r="J327" s="111">
        <v>17514495.239999998</v>
      </c>
      <c r="K327" s="111">
        <v>3728416.91</v>
      </c>
      <c r="L327" s="111">
        <v>13786078.33</v>
      </c>
      <c r="M327" s="113">
        <v>0</v>
      </c>
      <c r="N327" s="113">
        <v>1</v>
      </c>
      <c r="O327" s="113"/>
      <c r="P327" s="113"/>
    </row>
    <row r="328" spans="1:16" ht="12.75" customHeight="1" x14ac:dyDescent="0.2">
      <c r="A328" s="104"/>
      <c r="B328" s="105" t="s">
        <v>464</v>
      </c>
      <c r="C328" s="115"/>
      <c r="D328" s="106"/>
      <c r="E328" s="105" t="s">
        <v>5</v>
      </c>
      <c r="F328" s="115" t="s">
        <v>770</v>
      </c>
      <c r="G328" s="115" t="s">
        <v>878</v>
      </c>
      <c r="H328" s="115" t="s">
        <v>465</v>
      </c>
      <c r="I328" s="106" t="s">
        <v>882</v>
      </c>
      <c r="J328" s="111">
        <v>12679977.5</v>
      </c>
      <c r="K328" s="111">
        <v>2866903.05</v>
      </c>
      <c r="L328" s="111">
        <v>9813074.4499999993</v>
      </c>
      <c r="M328" s="113">
        <v>0</v>
      </c>
      <c r="N328" s="113" t="s">
        <v>369</v>
      </c>
      <c r="O328" s="113"/>
      <c r="P328" s="113"/>
    </row>
    <row r="329" spans="1:16" ht="21.75" customHeight="1" x14ac:dyDescent="0.2">
      <c r="A329" s="104"/>
      <c r="B329" s="105" t="s">
        <v>467</v>
      </c>
      <c r="C329" s="115"/>
      <c r="D329" s="106"/>
      <c r="E329" s="105" t="s">
        <v>5</v>
      </c>
      <c r="F329" s="115" t="s">
        <v>770</v>
      </c>
      <c r="G329" s="115" t="s">
        <v>878</v>
      </c>
      <c r="H329" s="115" t="s">
        <v>468</v>
      </c>
      <c r="I329" s="106" t="s">
        <v>883</v>
      </c>
      <c r="J329" s="111">
        <v>1005164.49</v>
      </c>
      <c r="K329" s="111" t="s">
        <v>389</v>
      </c>
      <c r="L329" s="111">
        <v>1005164.49</v>
      </c>
      <c r="M329" s="113">
        <v>0</v>
      </c>
      <c r="N329" s="113" t="s">
        <v>369</v>
      </c>
      <c r="O329" s="113"/>
      <c r="P329" s="113"/>
    </row>
    <row r="330" spans="1:16" ht="32.25" customHeight="1" x14ac:dyDescent="0.2">
      <c r="A330" s="104"/>
      <c r="B330" s="105" t="s">
        <v>470</v>
      </c>
      <c r="C330" s="115"/>
      <c r="D330" s="106"/>
      <c r="E330" s="105" t="s">
        <v>5</v>
      </c>
      <c r="F330" s="115" t="s">
        <v>770</v>
      </c>
      <c r="G330" s="115" t="s">
        <v>878</v>
      </c>
      <c r="H330" s="115" t="s">
        <v>471</v>
      </c>
      <c r="I330" s="106" t="s">
        <v>884</v>
      </c>
      <c r="J330" s="111">
        <v>3829353.25</v>
      </c>
      <c r="K330" s="111">
        <v>861513.86</v>
      </c>
      <c r="L330" s="111">
        <v>2967839.39</v>
      </c>
      <c r="M330" s="113">
        <v>0</v>
      </c>
      <c r="N330" s="113" t="s">
        <v>369</v>
      </c>
      <c r="O330" s="113"/>
      <c r="P330" s="113"/>
    </row>
    <row r="331" spans="1:16" ht="21.75" customHeight="1" x14ac:dyDescent="0.2">
      <c r="A331" s="104"/>
      <c r="B331" s="105" t="s">
        <v>408</v>
      </c>
      <c r="C331" s="115"/>
      <c r="D331" s="106"/>
      <c r="E331" s="105" t="s">
        <v>5</v>
      </c>
      <c r="F331" s="115" t="s">
        <v>770</v>
      </c>
      <c r="G331" s="115" t="s">
        <v>878</v>
      </c>
      <c r="H331" s="115" t="s">
        <v>409</v>
      </c>
      <c r="I331" s="106" t="s">
        <v>885</v>
      </c>
      <c r="J331" s="111">
        <v>4156342.35</v>
      </c>
      <c r="K331" s="111">
        <v>594146.44999999995</v>
      </c>
      <c r="L331" s="111">
        <v>3562195.9</v>
      </c>
      <c r="M331" s="113">
        <v>0</v>
      </c>
      <c r="N331" s="113">
        <v>1</v>
      </c>
      <c r="O331" s="113"/>
      <c r="P331" s="113"/>
    </row>
    <row r="332" spans="1:16" ht="21.75" customHeight="1" x14ac:dyDescent="0.2">
      <c r="A332" s="104"/>
      <c r="B332" s="105" t="s">
        <v>411</v>
      </c>
      <c r="C332" s="115"/>
      <c r="D332" s="106"/>
      <c r="E332" s="105" t="s">
        <v>5</v>
      </c>
      <c r="F332" s="115" t="s">
        <v>770</v>
      </c>
      <c r="G332" s="115" t="s">
        <v>878</v>
      </c>
      <c r="H332" s="115" t="s">
        <v>88</v>
      </c>
      <c r="I332" s="106" t="s">
        <v>886</v>
      </c>
      <c r="J332" s="111">
        <v>4156342.35</v>
      </c>
      <c r="K332" s="111">
        <v>594146.44999999995</v>
      </c>
      <c r="L332" s="111">
        <v>3562195.9</v>
      </c>
      <c r="M332" s="113">
        <v>0</v>
      </c>
      <c r="N332" s="113">
        <v>1</v>
      </c>
      <c r="O332" s="113"/>
      <c r="P332" s="113"/>
    </row>
    <row r="333" spans="1:16" ht="12.75" customHeight="1" x14ac:dyDescent="0.2">
      <c r="A333" s="104"/>
      <c r="B333" s="105" t="s">
        <v>413</v>
      </c>
      <c r="C333" s="115"/>
      <c r="D333" s="106"/>
      <c r="E333" s="105" t="s">
        <v>5</v>
      </c>
      <c r="F333" s="115" t="s">
        <v>770</v>
      </c>
      <c r="G333" s="115" t="s">
        <v>878</v>
      </c>
      <c r="H333" s="115" t="s">
        <v>414</v>
      </c>
      <c r="I333" s="106" t="s">
        <v>887</v>
      </c>
      <c r="J333" s="111">
        <v>1506072.13</v>
      </c>
      <c r="K333" s="111">
        <v>104962.58</v>
      </c>
      <c r="L333" s="111">
        <v>1401109.55</v>
      </c>
      <c r="M333" s="113">
        <v>0</v>
      </c>
      <c r="N333" s="113" t="s">
        <v>369</v>
      </c>
      <c r="O333" s="113"/>
      <c r="P333" s="113"/>
    </row>
    <row r="334" spans="1:16" ht="12.75" customHeight="1" x14ac:dyDescent="0.2">
      <c r="A334" s="104"/>
      <c r="B334" s="105" t="s">
        <v>476</v>
      </c>
      <c r="C334" s="115"/>
      <c r="D334" s="106"/>
      <c r="E334" s="105" t="s">
        <v>5</v>
      </c>
      <c r="F334" s="115" t="s">
        <v>770</v>
      </c>
      <c r="G334" s="115" t="s">
        <v>878</v>
      </c>
      <c r="H334" s="115" t="s">
        <v>477</v>
      </c>
      <c r="I334" s="106" t="s">
        <v>888</v>
      </c>
      <c r="J334" s="111">
        <v>2650270.2200000002</v>
      </c>
      <c r="K334" s="111">
        <v>489183.87</v>
      </c>
      <c r="L334" s="111">
        <v>2161086.35</v>
      </c>
      <c r="M334" s="113">
        <v>0</v>
      </c>
      <c r="N334" s="113" t="s">
        <v>369</v>
      </c>
      <c r="O334" s="113"/>
      <c r="P334" s="113"/>
    </row>
    <row r="335" spans="1:16" ht="12.75" customHeight="1" x14ac:dyDescent="0.2">
      <c r="A335" s="104"/>
      <c r="B335" s="105" t="s">
        <v>416</v>
      </c>
      <c r="C335" s="115"/>
      <c r="D335" s="106"/>
      <c r="E335" s="105" t="s">
        <v>5</v>
      </c>
      <c r="F335" s="115" t="s">
        <v>770</v>
      </c>
      <c r="G335" s="115" t="s">
        <v>878</v>
      </c>
      <c r="H335" s="115" t="s">
        <v>417</v>
      </c>
      <c r="I335" s="106" t="s">
        <v>889</v>
      </c>
      <c r="J335" s="111">
        <v>500</v>
      </c>
      <c r="K335" s="111">
        <v>0.2</v>
      </c>
      <c r="L335" s="111">
        <v>499.8</v>
      </c>
      <c r="M335" s="113">
        <v>0</v>
      </c>
      <c r="N335" s="113">
        <v>1</v>
      </c>
      <c r="O335" s="113"/>
      <c r="P335" s="113"/>
    </row>
    <row r="336" spans="1:16" ht="12.75" customHeight="1" x14ac:dyDescent="0.2">
      <c r="A336" s="104"/>
      <c r="B336" s="105" t="s">
        <v>419</v>
      </c>
      <c r="C336" s="115"/>
      <c r="D336" s="106"/>
      <c r="E336" s="105" t="s">
        <v>5</v>
      </c>
      <c r="F336" s="115" t="s">
        <v>770</v>
      </c>
      <c r="G336" s="115" t="s">
        <v>878</v>
      </c>
      <c r="H336" s="115" t="s">
        <v>420</v>
      </c>
      <c r="I336" s="106" t="s">
        <v>890</v>
      </c>
      <c r="J336" s="111">
        <v>500</v>
      </c>
      <c r="K336" s="111">
        <v>0.2</v>
      </c>
      <c r="L336" s="111">
        <v>499.8</v>
      </c>
      <c r="M336" s="113">
        <v>0</v>
      </c>
      <c r="N336" s="113">
        <v>1</v>
      </c>
      <c r="O336" s="113"/>
      <c r="P336" s="113"/>
    </row>
    <row r="337" spans="1:16" ht="12.75" customHeight="1" x14ac:dyDescent="0.2">
      <c r="A337" s="104"/>
      <c r="B337" s="105" t="s">
        <v>422</v>
      </c>
      <c r="C337" s="115"/>
      <c r="D337" s="106"/>
      <c r="E337" s="105" t="s">
        <v>5</v>
      </c>
      <c r="F337" s="115" t="s">
        <v>770</v>
      </c>
      <c r="G337" s="115" t="s">
        <v>878</v>
      </c>
      <c r="H337" s="115" t="s">
        <v>423</v>
      </c>
      <c r="I337" s="106" t="s">
        <v>891</v>
      </c>
      <c r="J337" s="111">
        <v>500</v>
      </c>
      <c r="K337" s="111">
        <v>0.2</v>
      </c>
      <c r="L337" s="111">
        <v>499.8</v>
      </c>
      <c r="M337" s="113">
        <v>0</v>
      </c>
      <c r="N337" s="113" t="s">
        <v>369</v>
      </c>
      <c r="O337" s="113"/>
      <c r="P337" s="113"/>
    </row>
    <row r="338" spans="1:16" ht="32.25" customHeight="1" x14ac:dyDescent="0.2">
      <c r="A338" s="104"/>
      <c r="B338" s="105" t="s">
        <v>892</v>
      </c>
      <c r="C338" s="115"/>
      <c r="D338" s="106"/>
      <c r="E338" s="105" t="s">
        <v>5</v>
      </c>
      <c r="F338" s="115" t="s">
        <v>770</v>
      </c>
      <c r="G338" s="115" t="s">
        <v>893</v>
      </c>
      <c r="H338" s="115" t="s">
        <v>369</v>
      </c>
      <c r="I338" s="106" t="s">
        <v>894</v>
      </c>
      <c r="J338" s="111">
        <v>86554.17</v>
      </c>
      <c r="K338" s="111" t="s">
        <v>389</v>
      </c>
      <c r="L338" s="111">
        <v>86554.17</v>
      </c>
      <c r="M338" s="113">
        <v>0</v>
      </c>
      <c r="N338" s="113">
        <v>1</v>
      </c>
      <c r="O338" s="113"/>
      <c r="P338" s="113"/>
    </row>
    <row r="339" spans="1:16" ht="21.75" customHeight="1" x14ac:dyDescent="0.2">
      <c r="A339" s="104"/>
      <c r="B339" s="105" t="s">
        <v>408</v>
      </c>
      <c r="C339" s="115"/>
      <c r="D339" s="106"/>
      <c r="E339" s="105" t="s">
        <v>5</v>
      </c>
      <c r="F339" s="115" t="s">
        <v>770</v>
      </c>
      <c r="G339" s="115" t="s">
        <v>893</v>
      </c>
      <c r="H339" s="115" t="s">
        <v>409</v>
      </c>
      <c r="I339" s="106" t="s">
        <v>895</v>
      </c>
      <c r="J339" s="111">
        <v>86554.17</v>
      </c>
      <c r="K339" s="111" t="s">
        <v>389</v>
      </c>
      <c r="L339" s="111">
        <v>86554.17</v>
      </c>
      <c r="M339" s="113">
        <v>0</v>
      </c>
      <c r="N339" s="113">
        <v>1</v>
      </c>
      <c r="O339" s="113"/>
      <c r="P339" s="113"/>
    </row>
    <row r="340" spans="1:16" ht="21.75" customHeight="1" x14ac:dyDescent="0.2">
      <c r="A340" s="104"/>
      <c r="B340" s="105" t="s">
        <v>411</v>
      </c>
      <c r="C340" s="115"/>
      <c r="D340" s="106"/>
      <c r="E340" s="105" t="s">
        <v>5</v>
      </c>
      <c r="F340" s="115" t="s">
        <v>770</v>
      </c>
      <c r="G340" s="115" t="s">
        <v>893</v>
      </c>
      <c r="H340" s="115" t="s">
        <v>88</v>
      </c>
      <c r="I340" s="106" t="s">
        <v>896</v>
      </c>
      <c r="J340" s="111">
        <v>86554.17</v>
      </c>
      <c r="K340" s="111" t="s">
        <v>389</v>
      </c>
      <c r="L340" s="111">
        <v>86554.17</v>
      </c>
      <c r="M340" s="113">
        <v>0</v>
      </c>
      <c r="N340" s="113">
        <v>1</v>
      </c>
      <c r="O340" s="113"/>
      <c r="P340" s="113"/>
    </row>
    <row r="341" spans="1:16" ht="12.75" customHeight="1" x14ac:dyDescent="0.2">
      <c r="A341" s="104"/>
      <c r="B341" s="105" t="s">
        <v>413</v>
      </c>
      <c r="C341" s="115"/>
      <c r="D341" s="106"/>
      <c r="E341" s="105" t="s">
        <v>5</v>
      </c>
      <c r="F341" s="115" t="s">
        <v>770</v>
      </c>
      <c r="G341" s="115" t="s">
        <v>893</v>
      </c>
      <c r="H341" s="115" t="s">
        <v>414</v>
      </c>
      <c r="I341" s="106" t="s">
        <v>897</v>
      </c>
      <c r="J341" s="111">
        <v>86554.17</v>
      </c>
      <c r="K341" s="111" t="s">
        <v>389</v>
      </c>
      <c r="L341" s="111">
        <v>86554.17</v>
      </c>
      <c r="M341" s="113">
        <v>0</v>
      </c>
      <c r="N341" s="113" t="s">
        <v>369</v>
      </c>
      <c r="O341" s="113"/>
      <c r="P341" s="113"/>
    </row>
    <row r="342" spans="1:16" ht="63.75" customHeight="1" x14ac:dyDescent="0.2">
      <c r="A342" s="104"/>
      <c r="B342" s="105" t="s">
        <v>898</v>
      </c>
      <c r="C342" s="115"/>
      <c r="D342" s="106"/>
      <c r="E342" s="105" t="s">
        <v>5</v>
      </c>
      <c r="F342" s="115" t="s">
        <v>770</v>
      </c>
      <c r="G342" s="115" t="s">
        <v>899</v>
      </c>
      <c r="H342" s="115" t="s">
        <v>369</v>
      </c>
      <c r="I342" s="106" t="s">
        <v>900</v>
      </c>
      <c r="J342" s="111">
        <v>880303.53</v>
      </c>
      <c r="K342" s="111" t="s">
        <v>389</v>
      </c>
      <c r="L342" s="111">
        <v>880303.53</v>
      </c>
      <c r="M342" s="113">
        <v>0</v>
      </c>
      <c r="N342" s="113">
        <v>1</v>
      </c>
      <c r="O342" s="113"/>
      <c r="P342" s="113"/>
    </row>
    <row r="343" spans="1:16" ht="21.75" customHeight="1" x14ac:dyDescent="0.2">
      <c r="A343" s="104"/>
      <c r="B343" s="105" t="s">
        <v>408</v>
      </c>
      <c r="C343" s="115"/>
      <c r="D343" s="106"/>
      <c r="E343" s="105" t="s">
        <v>5</v>
      </c>
      <c r="F343" s="115" t="s">
        <v>770</v>
      </c>
      <c r="G343" s="115" t="s">
        <v>899</v>
      </c>
      <c r="H343" s="115" t="s">
        <v>409</v>
      </c>
      <c r="I343" s="106" t="s">
        <v>901</v>
      </c>
      <c r="J343" s="111">
        <v>880303.53</v>
      </c>
      <c r="K343" s="111" t="s">
        <v>389</v>
      </c>
      <c r="L343" s="111">
        <v>880303.53</v>
      </c>
      <c r="M343" s="113">
        <v>0</v>
      </c>
      <c r="N343" s="113">
        <v>1</v>
      </c>
      <c r="O343" s="113"/>
      <c r="P343" s="113"/>
    </row>
    <row r="344" spans="1:16" ht="21.75" customHeight="1" x14ac:dyDescent="0.2">
      <c r="A344" s="104"/>
      <c r="B344" s="105" t="s">
        <v>411</v>
      </c>
      <c r="C344" s="115"/>
      <c r="D344" s="106"/>
      <c r="E344" s="105" t="s">
        <v>5</v>
      </c>
      <c r="F344" s="115" t="s">
        <v>770</v>
      </c>
      <c r="G344" s="115" t="s">
        <v>899</v>
      </c>
      <c r="H344" s="115" t="s">
        <v>88</v>
      </c>
      <c r="I344" s="106" t="s">
        <v>902</v>
      </c>
      <c r="J344" s="111">
        <v>880303.53</v>
      </c>
      <c r="K344" s="111" t="s">
        <v>389</v>
      </c>
      <c r="L344" s="111">
        <v>880303.53</v>
      </c>
      <c r="M344" s="113">
        <v>0</v>
      </c>
      <c r="N344" s="113">
        <v>1</v>
      </c>
      <c r="O344" s="113"/>
      <c r="P344" s="113"/>
    </row>
    <row r="345" spans="1:16" ht="12.75" customHeight="1" x14ac:dyDescent="0.2">
      <c r="A345" s="104"/>
      <c r="B345" s="105" t="s">
        <v>413</v>
      </c>
      <c r="C345" s="115"/>
      <c r="D345" s="106"/>
      <c r="E345" s="105" t="s">
        <v>5</v>
      </c>
      <c r="F345" s="115" t="s">
        <v>770</v>
      </c>
      <c r="G345" s="115" t="s">
        <v>899</v>
      </c>
      <c r="H345" s="115" t="s">
        <v>414</v>
      </c>
      <c r="I345" s="106" t="s">
        <v>903</v>
      </c>
      <c r="J345" s="111">
        <v>880303.53</v>
      </c>
      <c r="K345" s="111" t="s">
        <v>389</v>
      </c>
      <c r="L345" s="111">
        <v>880303.53</v>
      </c>
      <c r="M345" s="113">
        <v>0</v>
      </c>
      <c r="N345" s="113" t="s">
        <v>369</v>
      </c>
      <c r="O345" s="113"/>
      <c r="P345" s="113"/>
    </row>
    <row r="346" spans="1:16" ht="32.25" customHeight="1" x14ac:dyDescent="0.2">
      <c r="A346" s="104"/>
      <c r="B346" s="105" t="s">
        <v>904</v>
      </c>
      <c r="C346" s="115"/>
      <c r="D346" s="106"/>
      <c r="E346" s="105" t="s">
        <v>3</v>
      </c>
      <c r="F346" s="115" t="s">
        <v>368</v>
      </c>
      <c r="G346" s="115" t="s">
        <v>369</v>
      </c>
      <c r="H346" s="115" t="s">
        <v>369</v>
      </c>
      <c r="I346" s="106" t="s">
        <v>905</v>
      </c>
      <c r="J346" s="111">
        <v>11577461.800000001</v>
      </c>
      <c r="K346" s="111">
        <v>2575839.08</v>
      </c>
      <c r="L346" s="111">
        <v>9001622.7200000007</v>
      </c>
      <c r="M346" s="113">
        <v>0</v>
      </c>
      <c r="N346" s="113">
        <v>1</v>
      </c>
      <c r="O346" s="113"/>
      <c r="P346" s="113"/>
    </row>
    <row r="347" spans="1:16" ht="12.75" customHeight="1" x14ac:dyDescent="0.2">
      <c r="A347" s="104"/>
      <c r="B347" s="105" t="s">
        <v>752</v>
      </c>
      <c r="C347" s="115"/>
      <c r="D347" s="106"/>
      <c r="E347" s="105" t="s">
        <v>3</v>
      </c>
      <c r="F347" s="115" t="s">
        <v>753</v>
      </c>
      <c r="G347" s="115" t="s">
        <v>369</v>
      </c>
      <c r="H347" s="115" t="s">
        <v>369</v>
      </c>
      <c r="I347" s="106" t="s">
        <v>906</v>
      </c>
      <c r="J347" s="111">
        <v>11577461.800000001</v>
      </c>
      <c r="K347" s="111">
        <v>2575839.08</v>
      </c>
      <c r="L347" s="111">
        <v>9001622.7200000007</v>
      </c>
      <c r="M347" s="113">
        <v>0</v>
      </c>
      <c r="N347" s="113">
        <v>1</v>
      </c>
      <c r="O347" s="113"/>
      <c r="P347" s="113"/>
    </row>
    <row r="348" spans="1:16" ht="12.75" customHeight="1" x14ac:dyDescent="0.2">
      <c r="A348" s="104"/>
      <c r="B348" s="105" t="s">
        <v>907</v>
      </c>
      <c r="C348" s="115"/>
      <c r="D348" s="106"/>
      <c r="E348" s="105" t="s">
        <v>3</v>
      </c>
      <c r="F348" s="115" t="s">
        <v>908</v>
      </c>
      <c r="G348" s="115" t="s">
        <v>369</v>
      </c>
      <c r="H348" s="115" t="s">
        <v>369</v>
      </c>
      <c r="I348" s="106" t="s">
        <v>909</v>
      </c>
      <c r="J348" s="111">
        <v>11577461.800000001</v>
      </c>
      <c r="K348" s="111">
        <v>2575839.08</v>
      </c>
      <c r="L348" s="111">
        <v>9001622.7200000007</v>
      </c>
      <c r="M348" s="113">
        <v>0</v>
      </c>
      <c r="N348" s="113">
        <v>1</v>
      </c>
      <c r="O348" s="113"/>
      <c r="P348" s="113"/>
    </row>
    <row r="349" spans="1:16" ht="42.75" customHeight="1" x14ac:dyDescent="0.2">
      <c r="A349" s="104"/>
      <c r="B349" s="105" t="s">
        <v>848</v>
      </c>
      <c r="C349" s="115"/>
      <c r="D349" s="106"/>
      <c r="E349" s="105" t="s">
        <v>3</v>
      </c>
      <c r="F349" s="115" t="s">
        <v>908</v>
      </c>
      <c r="G349" s="115" t="s">
        <v>849</v>
      </c>
      <c r="H349" s="115" t="s">
        <v>369</v>
      </c>
      <c r="I349" s="106" t="s">
        <v>910</v>
      </c>
      <c r="J349" s="111">
        <v>11577461.800000001</v>
      </c>
      <c r="K349" s="111">
        <v>2575839.08</v>
      </c>
      <c r="L349" s="111">
        <v>9001622.7200000007</v>
      </c>
      <c r="M349" s="113">
        <v>0</v>
      </c>
      <c r="N349" s="113">
        <v>1</v>
      </c>
      <c r="O349" s="113"/>
      <c r="P349" s="113"/>
    </row>
    <row r="350" spans="1:16" ht="53.25" customHeight="1" x14ac:dyDescent="0.2">
      <c r="A350" s="104"/>
      <c r="B350" s="105" t="s">
        <v>911</v>
      </c>
      <c r="C350" s="115"/>
      <c r="D350" s="106"/>
      <c r="E350" s="105" t="s">
        <v>3</v>
      </c>
      <c r="F350" s="115" t="s">
        <v>908</v>
      </c>
      <c r="G350" s="115" t="s">
        <v>912</v>
      </c>
      <c r="H350" s="115" t="s">
        <v>369</v>
      </c>
      <c r="I350" s="106" t="s">
        <v>913</v>
      </c>
      <c r="J350" s="111">
        <v>11577461.800000001</v>
      </c>
      <c r="K350" s="111">
        <v>2575839.08</v>
      </c>
      <c r="L350" s="111">
        <v>9001622.7200000007</v>
      </c>
      <c r="M350" s="113">
        <v>0</v>
      </c>
      <c r="N350" s="113">
        <v>1</v>
      </c>
      <c r="O350" s="113"/>
      <c r="P350" s="113"/>
    </row>
    <row r="351" spans="1:16" ht="53.25" customHeight="1" x14ac:dyDescent="0.2">
      <c r="A351" s="104"/>
      <c r="B351" s="105" t="s">
        <v>382</v>
      </c>
      <c r="C351" s="115"/>
      <c r="D351" s="106"/>
      <c r="E351" s="105" t="s">
        <v>3</v>
      </c>
      <c r="F351" s="115" t="s">
        <v>908</v>
      </c>
      <c r="G351" s="115" t="s">
        <v>912</v>
      </c>
      <c r="H351" s="115" t="s">
        <v>54</v>
      </c>
      <c r="I351" s="106" t="s">
        <v>914</v>
      </c>
      <c r="J351" s="111">
        <v>8231907.9500000002</v>
      </c>
      <c r="K351" s="111">
        <v>2039680.92</v>
      </c>
      <c r="L351" s="111">
        <v>6192227.0300000003</v>
      </c>
      <c r="M351" s="113">
        <v>0</v>
      </c>
      <c r="N351" s="113">
        <v>1</v>
      </c>
      <c r="O351" s="113"/>
      <c r="P351" s="113"/>
    </row>
    <row r="352" spans="1:16" ht="12.75" customHeight="1" x14ac:dyDescent="0.2">
      <c r="A352" s="104"/>
      <c r="B352" s="105" t="s">
        <v>462</v>
      </c>
      <c r="C352" s="115"/>
      <c r="D352" s="106"/>
      <c r="E352" s="105" t="s">
        <v>3</v>
      </c>
      <c r="F352" s="115" t="s">
        <v>908</v>
      </c>
      <c r="G352" s="115" t="s">
        <v>912</v>
      </c>
      <c r="H352" s="115" t="s">
        <v>90</v>
      </c>
      <c r="I352" s="106" t="s">
        <v>915</v>
      </c>
      <c r="J352" s="111">
        <v>8231907.9500000002</v>
      </c>
      <c r="K352" s="111">
        <v>2039680.92</v>
      </c>
      <c r="L352" s="111">
        <v>6192227.0300000003</v>
      </c>
      <c r="M352" s="113">
        <v>0</v>
      </c>
      <c r="N352" s="113">
        <v>1</v>
      </c>
      <c r="O352" s="113"/>
      <c r="P352" s="113"/>
    </row>
    <row r="353" spans="1:16" ht="12.75" customHeight="1" x14ac:dyDescent="0.2">
      <c r="A353" s="104"/>
      <c r="B353" s="105" t="s">
        <v>464</v>
      </c>
      <c r="C353" s="115"/>
      <c r="D353" s="106"/>
      <c r="E353" s="105" t="s">
        <v>3</v>
      </c>
      <c r="F353" s="115" t="s">
        <v>908</v>
      </c>
      <c r="G353" s="115" t="s">
        <v>912</v>
      </c>
      <c r="H353" s="115" t="s">
        <v>465</v>
      </c>
      <c r="I353" s="106" t="s">
        <v>916</v>
      </c>
      <c r="J353" s="111">
        <v>6008467.1900000004</v>
      </c>
      <c r="K353" s="111">
        <v>1523210.2</v>
      </c>
      <c r="L353" s="111">
        <v>4485256.99</v>
      </c>
      <c r="M353" s="113">
        <v>0</v>
      </c>
      <c r="N353" s="113" t="s">
        <v>369</v>
      </c>
      <c r="O353" s="113"/>
      <c r="P353" s="113"/>
    </row>
    <row r="354" spans="1:16" ht="21.75" customHeight="1" x14ac:dyDescent="0.2">
      <c r="A354" s="104"/>
      <c r="B354" s="105" t="s">
        <v>467</v>
      </c>
      <c r="C354" s="115"/>
      <c r="D354" s="106"/>
      <c r="E354" s="105" t="s">
        <v>3</v>
      </c>
      <c r="F354" s="115" t="s">
        <v>908</v>
      </c>
      <c r="G354" s="115" t="s">
        <v>912</v>
      </c>
      <c r="H354" s="115" t="s">
        <v>468</v>
      </c>
      <c r="I354" s="106" t="s">
        <v>917</v>
      </c>
      <c r="J354" s="111">
        <v>408448.48</v>
      </c>
      <c r="K354" s="111">
        <v>57491</v>
      </c>
      <c r="L354" s="111">
        <v>350957.48</v>
      </c>
      <c r="M354" s="113">
        <v>0</v>
      </c>
      <c r="N354" s="113" t="s">
        <v>369</v>
      </c>
      <c r="O354" s="113"/>
      <c r="P354" s="113"/>
    </row>
    <row r="355" spans="1:16" ht="32.25" customHeight="1" x14ac:dyDescent="0.2">
      <c r="A355" s="104"/>
      <c r="B355" s="105" t="s">
        <v>470</v>
      </c>
      <c r="C355" s="115"/>
      <c r="D355" s="106"/>
      <c r="E355" s="105" t="s">
        <v>3</v>
      </c>
      <c r="F355" s="115" t="s">
        <v>908</v>
      </c>
      <c r="G355" s="115" t="s">
        <v>912</v>
      </c>
      <c r="H355" s="115" t="s">
        <v>471</v>
      </c>
      <c r="I355" s="106" t="s">
        <v>918</v>
      </c>
      <c r="J355" s="111">
        <v>1814992.28</v>
      </c>
      <c r="K355" s="111">
        <v>458979.72</v>
      </c>
      <c r="L355" s="111">
        <v>1356012.56</v>
      </c>
      <c r="M355" s="113">
        <v>0</v>
      </c>
      <c r="N355" s="113" t="s">
        <v>369</v>
      </c>
      <c r="O355" s="113"/>
      <c r="P355" s="113"/>
    </row>
    <row r="356" spans="1:16" ht="21.75" customHeight="1" x14ac:dyDescent="0.2">
      <c r="A356" s="104"/>
      <c r="B356" s="105" t="s">
        <v>408</v>
      </c>
      <c r="C356" s="115"/>
      <c r="D356" s="106"/>
      <c r="E356" s="105" t="s">
        <v>3</v>
      </c>
      <c r="F356" s="115" t="s">
        <v>908</v>
      </c>
      <c r="G356" s="115" t="s">
        <v>912</v>
      </c>
      <c r="H356" s="115" t="s">
        <v>409</v>
      </c>
      <c r="I356" s="106" t="s">
        <v>919</v>
      </c>
      <c r="J356" s="111">
        <v>3344553.85</v>
      </c>
      <c r="K356" s="111">
        <v>536158.16</v>
      </c>
      <c r="L356" s="111">
        <v>2808395.69</v>
      </c>
      <c r="M356" s="113">
        <v>0</v>
      </c>
      <c r="N356" s="113">
        <v>1</v>
      </c>
      <c r="O356" s="113"/>
      <c r="P356" s="113"/>
    </row>
    <row r="357" spans="1:16" ht="21.75" customHeight="1" x14ac:dyDescent="0.2">
      <c r="A357" s="104"/>
      <c r="B357" s="105" t="s">
        <v>411</v>
      </c>
      <c r="C357" s="115"/>
      <c r="D357" s="106"/>
      <c r="E357" s="105" t="s">
        <v>3</v>
      </c>
      <c r="F357" s="115" t="s">
        <v>908</v>
      </c>
      <c r="G357" s="115" t="s">
        <v>912</v>
      </c>
      <c r="H357" s="115" t="s">
        <v>88</v>
      </c>
      <c r="I357" s="106" t="s">
        <v>920</v>
      </c>
      <c r="J357" s="111">
        <v>3344553.85</v>
      </c>
      <c r="K357" s="111">
        <v>536158.16</v>
      </c>
      <c r="L357" s="111">
        <v>2808395.69</v>
      </c>
      <c r="M357" s="113">
        <v>0</v>
      </c>
      <c r="N357" s="113">
        <v>1</v>
      </c>
      <c r="O357" s="113"/>
      <c r="P357" s="113"/>
    </row>
    <row r="358" spans="1:16" ht="12.75" customHeight="1" x14ac:dyDescent="0.2">
      <c r="A358" s="104"/>
      <c r="B358" s="105" t="s">
        <v>413</v>
      </c>
      <c r="C358" s="115"/>
      <c r="D358" s="106"/>
      <c r="E358" s="105" t="s">
        <v>3</v>
      </c>
      <c r="F358" s="115" t="s">
        <v>908</v>
      </c>
      <c r="G358" s="115" t="s">
        <v>912</v>
      </c>
      <c r="H358" s="115" t="s">
        <v>414</v>
      </c>
      <c r="I358" s="106" t="s">
        <v>921</v>
      </c>
      <c r="J358" s="111">
        <v>701195.63</v>
      </c>
      <c r="K358" s="111">
        <v>46219.64</v>
      </c>
      <c r="L358" s="111">
        <v>654975.99</v>
      </c>
      <c r="M358" s="113">
        <v>0</v>
      </c>
      <c r="N358" s="113" t="s">
        <v>369</v>
      </c>
      <c r="O358" s="113"/>
      <c r="P358" s="113"/>
    </row>
    <row r="359" spans="1:16" ht="12.75" customHeight="1" x14ac:dyDescent="0.2">
      <c r="A359" s="104"/>
      <c r="B359" s="105" t="s">
        <v>476</v>
      </c>
      <c r="C359" s="115"/>
      <c r="D359" s="106"/>
      <c r="E359" s="105" t="s">
        <v>3</v>
      </c>
      <c r="F359" s="115" t="s">
        <v>908</v>
      </c>
      <c r="G359" s="115" t="s">
        <v>912</v>
      </c>
      <c r="H359" s="115" t="s">
        <v>477</v>
      </c>
      <c r="I359" s="106" t="s">
        <v>922</v>
      </c>
      <c r="J359" s="111">
        <v>2643358.2200000002</v>
      </c>
      <c r="K359" s="111">
        <v>489938.52</v>
      </c>
      <c r="L359" s="111">
        <v>2153419.7000000002</v>
      </c>
      <c r="M359" s="113">
        <v>0</v>
      </c>
      <c r="N359" s="113" t="s">
        <v>369</v>
      </c>
      <c r="O359" s="113"/>
      <c r="P359" s="113"/>
    </row>
    <row r="360" spans="1:16" ht="12.75" customHeight="1" x14ac:dyDescent="0.2">
      <c r="A360" s="104"/>
      <c r="B360" s="105" t="s">
        <v>416</v>
      </c>
      <c r="C360" s="115"/>
      <c r="D360" s="106"/>
      <c r="E360" s="105" t="s">
        <v>3</v>
      </c>
      <c r="F360" s="115" t="s">
        <v>908</v>
      </c>
      <c r="G360" s="115" t="s">
        <v>912</v>
      </c>
      <c r="H360" s="115" t="s">
        <v>417</v>
      </c>
      <c r="I360" s="106" t="s">
        <v>923</v>
      </c>
      <c r="J360" s="111">
        <v>1000</v>
      </c>
      <c r="K360" s="111" t="s">
        <v>389</v>
      </c>
      <c r="L360" s="111">
        <v>1000</v>
      </c>
      <c r="M360" s="113">
        <v>0</v>
      </c>
      <c r="N360" s="113">
        <v>1</v>
      </c>
      <c r="O360" s="113"/>
      <c r="P360" s="113"/>
    </row>
    <row r="361" spans="1:16" ht="12.75" customHeight="1" x14ac:dyDescent="0.2">
      <c r="A361" s="104"/>
      <c r="B361" s="105" t="s">
        <v>419</v>
      </c>
      <c r="C361" s="115"/>
      <c r="D361" s="106"/>
      <c r="E361" s="105" t="s">
        <v>3</v>
      </c>
      <c r="F361" s="115" t="s">
        <v>908</v>
      </c>
      <c r="G361" s="115" t="s">
        <v>912</v>
      </c>
      <c r="H361" s="115" t="s">
        <v>420</v>
      </c>
      <c r="I361" s="106" t="s">
        <v>924</v>
      </c>
      <c r="J361" s="111">
        <v>1000</v>
      </c>
      <c r="K361" s="111" t="s">
        <v>389</v>
      </c>
      <c r="L361" s="111">
        <v>1000</v>
      </c>
      <c r="M361" s="113">
        <v>0</v>
      </c>
      <c r="N361" s="113">
        <v>1</v>
      </c>
      <c r="O361" s="113"/>
      <c r="P361" s="113"/>
    </row>
    <row r="362" spans="1:16" ht="12.75" customHeight="1" x14ac:dyDescent="0.2">
      <c r="A362" s="104"/>
      <c r="B362" s="105" t="s">
        <v>422</v>
      </c>
      <c r="C362" s="115"/>
      <c r="D362" s="106"/>
      <c r="E362" s="105" t="s">
        <v>3</v>
      </c>
      <c r="F362" s="115" t="s">
        <v>908</v>
      </c>
      <c r="G362" s="115" t="s">
        <v>912</v>
      </c>
      <c r="H362" s="115" t="s">
        <v>423</v>
      </c>
      <c r="I362" s="106" t="s">
        <v>925</v>
      </c>
      <c r="J362" s="111">
        <v>1000</v>
      </c>
      <c r="K362" s="111" t="s">
        <v>389</v>
      </c>
      <c r="L362" s="111">
        <v>1000</v>
      </c>
      <c r="M362" s="113">
        <v>0</v>
      </c>
      <c r="N362" s="113" t="s">
        <v>369</v>
      </c>
      <c r="O362" s="113"/>
      <c r="P362" s="113"/>
    </row>
    <row r="363" spans="1:16" ht="21.75" customHeight="1" x14ac:dyDescent="0.2">
      <c r="A363" s="104"/>
      <c r="B363" s="105" t="s">
        <v>926</v>
      </c>
      <c r="C363" s="115"/>
      <c r="D363" s="106"/>
      <c r="E363" s="105" t="s">
        <v>0</v>
      </c>
      <c r="F363" s="115" t="s">
        <v>368</v>
      </c>
      <c r="G363" s="115" t="s">
        <v>369</v>
      </c>
      <c r="H363" s="115" t="s">
        <v>369</v>
      </c>
      <c r="I363" s="106" t="s">
        <v>927</v>
      </c>
      <c r="J363" s="111">
        <v>19747874.960000001</v>
      </c>
      <c r="K363" s="111">
        <v>2796059.86</v>
      </c>
      <c r="L363" s="111">
        <v>16951815.100000001</v>
      </c>
      <c r="M363" s="113">
        <v>0</v>
      </c>
      <c r="N363" s="113">
        <v>1</v>
      </c>
      <c r="O363" s="113"/>
      <c r="P363" s="113"/>
    </row>
    <row r="364" spans="1:16" ht="12.75" customHeight="1" x14ac:dyDescent="0.2">
      <c r="A364" s="104"/>
      <c r="B364" s="105" t="s">
        <v>371</v>
      </c>
      <c r="C364" s="115"/>
      <c r="D364" s="106"/>
      <c r="E364" s="105" t="s">
        <v>0</v>
      </c>
      <c r="F364" s="115" t="s">
        <v>89</v>
      </c>
      <c r="G364" s="115" t="s">
        <v>369</v>
      </c>
      <c r="H364" s="115" t="s">
        <v>369</v>
      </c>
      <c r="I364" s="106" t="s">
        <v>928</v>
      </c>
      <c r="J364" s="111">
        <v>19657957.149999999</v>
      </c>
      <c r="K364" s="111">
        <v>2796059.86</v>
      </c>
      <c r="L364" s="111">
        <v>16861897.289999999</v>
      </c>
      <c r="M364" s="113">
        <v>0</v>
      </c>
      <c r="N364" s="113">
        <v>1</v>
      </c>
      <c r="O364" s="113"/>
      <c r="P364" s="113"/>
    </row>
    <row r="365" spans="1:16" ht="32.25" customHeight="1" x14ac:dyDescent="0.2">
      <c r="A365" s="104"/>
      <c r="B365" s="105" t="s">
        <v>929</v>
      </c>
      <c r="C365" s="115"/>
      <c r="D365" s="106"/>
      <c r="E365" s="105" t="s">
        <v>0</v>
      </c>
      <c r="F365" s="115" t="s">
        <v>930</v>
      </c>
      <c r="G365" s="115" t="s">
        <v>369</v>
      </c>
      <c r="H365" s="115" t="s">
        <v>369</v>
      </c>
      <c r="I365" s="106" t="s">
        <v>931</v>
      </c>
      <c r="J365" s="111">
        <v>13484373.810000001</v>
      </c>
      <c r="K365" s="111">
        <v>2796059.86</v>
      </c>
      <c r="L365" s="111">
        <v>10688313.949999999</v>
      </c>
      <c r="M365" s="113">
        <v>0</v>
      </c>
      <c r="N365" s="113">
        <v>1</v>
      </c>
      <c r="O365" s="113"/>
      <c r="P365" s="113"/>
    </row>
    <row r="366" spans="1:16" ht="12.75" customHeight="1" x14ac:dyDescent="0.2">
      <c r="A366" s="104"/>
      <c r="B366" s="105" t="s">
        <v>376</v>
      </c>
      <c r="C366" s="115"/>
      <c r="D366" s="106"/>
      <c r="E366" s="105" t="s">
        <v>0</v>
      </c>
      <c r="F366" s="115" t="s">
        <v>930</v>
      </c>
      <c r="G366" s="115" t="s">
        <v>377</v>
      </c>
      <c r="H366" s="115" t="s">
        <v>369</v>
      </c>
      <c r="I366" s="106" t="s">
        <v>932</v>
      </c>
      <c r="J366" s="111">
        <v>13484373.810000001</v>
      </c>
      <c r="K366" s="111">
        <v>2796059.86</v>
      </c>
      <c r="L366" s="111">
        <v>10688313.949999999</v>
      </c>
      <c r="M366" s="113">
        <v>0</v>
      </c>
      <c r="N366" s="113">
        <v>1</v>
      </c>
      <c r="O366" s="113"/>
      <c r="P366" s="113"/>
    </row>
    <row r="367" spans="1:16" ht="12.75" customHeight="1" x14ac:dyDescent="0.2">
      <c r="A367" s="104"/>
      <c r="B367" s="105" t="s">
        <v>400</v>
      </c>
      <c r="C367" s="115"/>
      <c r="D367" s="106"/>
      <c r="E367" s="105" t="s">
        <v>0</v>
      </c>
      <c r="F367" s="115" t="s">
        <v>930</v>
      </c>
      <c r="G367" s="115" t="s">
        <v>401</v>
      </c>
      <c r="H367" s="115" t="s">
        <v>369</v>
      </c>
      <c r="I367" s="106" t="s">
        <v>933</v>
      </c>
      <c r="J367" s="111">
        <v>9248983.5</v>
      </c>
      <c r="K367" s="111">
        <v>2001238.5</v>
      </c>
      <c r="L367" s="111">
        <v>7247745</v>
      </c>
      <c r="M367" s="113">
        <v>0</v>
      </c>
      <c r="N367" s="113">
        <v>1</v>
      </c>
      <c r="O367" s="113"/>
      <c r="P367" s="113"/>
    </row>
    <row r="368" spans="1:16" ht="53.25" customHeight="1" x14ac:dyDescent="0.2">
      <c r="A368" s="104"/>
      <c r="B368" s="105" t="s">
        <v>382</v>
      </c>
      <c r="C368" s="115"/>
      <c r="D368" s="106"/>
      <c r="E368" s="105" t="s">
        <v>0</v>
      </c>
      <c r="F368" s="115" t="s">
        <v>930</v>
      </c>
      <c r="G368" s="115" t="s">
        <v>401</v>
      </c>
      <c r="H368" s="115" t="s">
        <v>54</v>
      </c>
      <c r="I368" s="106" t="s">
        <v>934</v>
      </c>
      <c r="J368" s="111">
        <v>8974560.1600000001</v>
      </c>
      <c r="K368" s="111">
        <v>1980446.02</v>
      </c>
      <c r="L368" s="111">
        <v>6994114.1399999997</v>
      </c>
      <c r="M368" s="113">
        <v>0</v>
      </c>
      <c r="N368" s="113">
        <v>1</v>
      </c>
      <c r="O368" s="113"/>
      <c r="P368" s="113"/>
    </row>
    <row r="369" spans="1:16" ht="21.75" customHeight="1" x14ac:dyDescent="0.2">
      <c r="A369" s="104"/>
      <c r="B369" s="105" t="s">
        <v>384</v>
      </c>
      <c r="C369" s="115"/>
      <c r="D369" s="106"/>
      <c r="E369" s="105" t="s">
        <v>0</v>
      </c>
      <c r="F369" s="115" t="s">
        <v>930</v>
      </c>
      <c r="G369" s="115" t="s">
        <v>401</v>
      </c>
      <c r="H369" s="115" t="s">
        <v>87</v>
      </c>
      <c r="I369" s="106" t="s">
        <v>935</v>
      </c>
      <c r="J369" s="111">
        <v>8974560.1600000001</v>
      </c>
      <c r="K369" s="111">
        <v>1980446.02</v>
      </c>
      <c r="L369" s="111">
        <v>6994114.1399999997</v>
      </c>
      <c r="M369" s="113">
        <v>0</v>
      </c>
      <c r="N369" s="113">
        <v>1</v>
      </c>
      <c r="O369" s="113"/>
      <c r="P369" s="113"/>
    </row>
    <row r="370" spans="1:16" ht="21.75" customHeight="1" x14ac:dyDescent="0.2">
      <c r="A370" s="104"/>
      <c r="B370" s="105" t="s">
        <v>386</v>
      </c>
      <c r="C370" s="115"/>
      <c r="D370" s="106"/>
      <c r="E370" s="105" t="s">
        <v>0</v>
      </c>
      <c r="F370" s="115" t="s">
        <v>930</v>
      </c>
      <c r="G370" s="115" t="s">
        <v>401</v>
      </c>
      <c r="H370" s="115" t="s">
        <v>387</v>
      </c>
      <c r="I370" s="106" t="s">
        <v>936</v>
      </c>
      <c r="J370" s="111">
        <v>6674862.6900000004</v>
      </c>
      <c r="K370" s="111">
        <v>1421233.44</v>
      </c>
      <c r="L370" s="111">
        <v>5253629.25</v>
      </c>
      <c r="M370" s="113">
        <v>0</v>
      </c>
      <c r="N370" s="113" t="s">
        <v>369</v>
      </c>
      <c r="O370" s="113"/>
      <c r="P370" s="113"/>
    </row>
    <row r="371" spans="1:16" ht="32.25" customHeight="1" x14ac:dyDescent="0.2">
      <c r="A371" s="104"/>
      <c r="B371" s="105" t="s">
        <v>390</v>
      </c>
      <c r="C371" s="115"/>
      <c r="D371" s="106"/>
      <c r="E371" s="105" t="s">
        <v>0</v>
      </c>
      <c r="F371" s="115" t="s">
        <v>930</v>
      </c>
      <c r="G371" s="115" t="s">
        <v>401</v>
      </c>
      <c r="H371" s="115" t="s">
        <v>391</v>
      </c>
      <c r="I371" s="106" t="s">
        <v>937</v>
      </c>
      <c r="J371" s="111">
        <v>361531.12</v>
      </c>
      <c r="K371" s="111">
        <v>130000</v>
      </c>
      <c r="L371" s="111">
        <v>231531.12</v>
      </c>
      <c r="M371" s="113">
        <v>0</v>
      </c>
      <c r="N371" s="113" t="s">
        <v>369</v>
      </c>
      <c r="O371" s="113"/>
      <c r="P371" s="113"/>
    </row>
    <row r="372" spans="1:16" ht="32.25" customHeight="1" x14ac:dyDescent="0.2">
      <c r="A372" s="104"/>
      <c r="B372" s="105" t="s">
        <v>393</v>
      </c>
      <c r="C372" s="115"/>
      <c r="D372" s="106"/>
      <c r="E372" s="105" t="s">
        <v>0</v>
      </c>
      <c r="F372" s="115" t="s">
        <v>930</v>
      </c>
      <c r="G372" s="115" t="s">
        <v>401</v>
      </c>
      <c r="H372" s="115" t="s">
        <v>394</v>
      </c>
      <c r="I372" s="106" t="s">
        <v>938</v>
      </c>
      <c r="J372" s="111">
        <v>1938166.35</v>
      </c>
      <c r="K372" s="111">
        <v>429212.58</v>
      </c>
      <c r="L372" s="111">
        <v>1508953.77</v>
      </c>
      <c r="M372" s="113">
        <v>0</v>
      </c>
      <c r="N372" s="113" t="s">
        <v>369</v>
      </c>
      <c r="O372" s="113"/>
      <c r="P372" s="113"/>
    </row>
    <row r="373" spans="1:16" ht="21.75" customHeight="1" x14ac:dyDescent="0.2">
      <c r="A373" s="104"/>
      <c r="B373" s="105" t="s">
        <v>408</v>
      </c>
      <c r="C373" s="115"/>
      <c r="D373" s="106"/>
      <c r="E373" s="105" t="s">
        <v>0</v>
      </c>
      <c r="F373" s="115" t="s">
        <v>930</v>
      </c>
      <c r="G373" s="115" t="s">
        <v>401</v>
      </c>
      <c r="H373" s="115" t="s">
        <v>409</v>
      </c>
      <c r="I373" s="106" t="s">
        <v>939</v>
      </c>
      <c r="J373" s="111">
        <v>272923.34000000003</v>
      </c>
      <c r="K373" s="111">
        <v>20792.48</v>
      </c>
      <c r="L373" s="111">
        <v>252130.86</v>
      </c>
      <c r="M373" s="113">
        <v>0</v>
      </c>
      <c r="N373" s="113">
        <v>1</v>
      </c>
      <c r="O373" s="113"/>
      <c r="P373" s="113"/>
    </row>
    <row r="374" spans="1:16" ht="21.75" customHeight="1" x14ac:dyDescent="0.2">
      <c r="A374" s="104"/>
      <c r="B374" s="105" t="s">
        <v>411</v>
      </c>
      <c r="C374" s="115"/>
      <c r="D374" s="106"/>
      <c r="E374" s="105" t="s">
        <v>0</v>
      </c>
      <c r="F374" s="115" t="s">
        <v>930</v>
      </c>
      <c r="G374" s="115" t="s">
        <v>401</v>
      </c>
      <c r="H374" s="115" t="s">
        <v>88</v>
      </c>
      <c r="I374" s="106" t="s">
        <v>940</v>
      </c>
      <c r="J374" s="111">
        <v>272923.34000000003</v>
      </c>
      <c r="K374" s="111">
        <v>20792.48</v>
      </c>
      <c r="L374" s="111">
        <v>252130.86</v>
      </c>
      <c r="M374" s="113">
        <v>0</v>
      </c>
      <c r="N374" s="113">
        <v>1</v>
      </c>
      <c r="O374" s="113"/>
      <c r="P374" s="113"/>
    </row>
    <row r="375" spans="1:16" ht="12.75" customHeight="1" x14ac:dyDescent="0.2">
      <c r="A375" s="104"/>
      <c r="B375" s="105" t="s">
        <v>413</v>
      </c>
      <c r="C375" s="115"/>
      <c r="D375" s="106"/>
      <c r="E375" s="105" t="s">
        <v>0</v>
      </c>
      <c r="F375" s="115" t="s">
        <v>930</v>
      </c>
      <c r="G375" s="115" t="s">
        <v>401</v>
      </c>
      <c r="H375" s="115" t="s">
        <v>414</v>
      </c>
      <c r="I375" s="106" t="s">
        <v>941</v>
      </c>
      <c r="J375" s="111">
        <v>272923.34000000003</v>
      </c>
      <c r="K375" s="111">
        <v>20792.48</v>
      </c>
      <c r="L375" s="111">
        <v>252130.86</v>
      </c>
      <c r="M375" s="113">
        <v>0</v>
      </c>
      <c r="N375" s="113" t="s">
        <v>369</v>
      </c>
      <c r="O375" s="113"/>
      <c r="P375" s="113"/>
    </row>
    <row r="376" spans="1:16" ht="12.75" customHeight="1" x14ac:dyDescent="0.2">
      <c r="A376" s="104"/>
      <c r="B376" s="105" t="s">
        <v>416</v>
      </c>
      <c r="C376" s="115"/>
      <c r="D376" s="106"/>
      <c r="E376" s="105" t="s">
        <v>0</v>
      </c>
      <c r="F376" s="115" t="s">
        <v>930</v>
      </c>
      <c r="G376" s="115" t="s">
        <v>401</v>
      </c>
      <c r="H376" s="115" t="s">
        <v>417</v>
      </c>
      <c r="I376" s="106" t="s">
        <v>942</v>
      </c>
      <c r="J376" s="111">
        <v>1500</v>
      </c>
      <c r="K376" s="111" t="s">
        <v>389</v>
      </c>
      <c r="L376" s="111">
        <v>1500</v>
      </c>
      <c r="M376" s="113">
        <v>0</v>
      </c>
      <c r="N376" s="113">
        <v>1</v>
      </c>
      <c r="O376" s="113"/>
      <c r="P376" s="113"/>
    </row>
    <row r="377" spans="1:16" ht="12.75" customHeight="1" x14ac:dyDescent="0.2">
      <c r="A377" s="104"/>
      <c r="B377" s="105" t="s">
        <v>419</v>
      </c>
      <c r="C377" s="115"/>
      <c r="D377" s="106"/>
      <c r="E377" s="105" t="s">
        <v>0</v>
      </c>
      <c r="F377" s="115" t="s">
        <v>930</v>
      </c>
      <c r="G377" s="115" t="s">
        <v>401</v>
      </c>
      <c r="H377" s="115" t="s">
        <v>420</v>
      </c>
      <c r="I377" s="106" t="s">
        <v>943</v>
      </c>
      <c r="J377" s="111">
        <v>1500</v>
      </c>
      <c r="K377" s="111" t="s">
        <v>389</v>
      </c>
      <c r="L377" s="111">
        <v>1500</v>
      </c>
      <c r="M377" s="113">
        <v>0</v>
      </c>
      <c r="N377" s="113">
        <v>1</v>
      </c>
      <c r="O377" s="113"/>
      <c r="P377" s="113"/>
    </row>
    <row r="378" spans="1:16" ht="12.75" customHeight="1" x14ac:dyDescent="0.2">
      <c r="A378" s="104"/>
      <c r="B378" s="105" t="s">
        <v>422</v>
      </c>
      <c r="C378" s="115"/>
      <c r="D378" s="106"/>
      <c r="E378" s="105" t="s">
        <v>0</v>
      </c>
      <c r="F378" s="115" t="s">
        <v>930</v>
      </c>
      <c r="G378" s="115" t="s">
        <v>401</v>
      </c>
      <c r="H378" s="115" t="s">
        <v>423</v>
      </c>
      <c r="I378" s="106" t="s">
        <v>944</v>
      </c>
      <c r="J378" s="111">
        <v>1500</v>
      </c>
      <c r="K378" s="111" t="s">
        <v>389</v>
      </c>
      <c r="L378" s="111">
        <v>1500</v>
      </c>
      <c r="M378" s="113">
        <v>0</v>
      </c>
      <c r="N378" s="113" t="s">
        <v>369</v>
      </c>
      <c r="O378" s="113"/>
      <c r="P378" s="113"/>
    </row>
    <row r="379" spans="1:16" ht="74.25" customHeight="1" x14ac:dyDescent="0.2">
      <c r="A379" s="104"/>
      <c r="B379" s="105" t="s">
        <v>425</v>
      </c>
      <c r="C379" s="115"/>
      <c r="D379" s="106"/>
      <c r="E379" s="105" t="s">
        <v>0</v>
      </c>
      <c r="F379" s="115" t="s">
        <v>930</v>
      </c>
      <c r="G379" s="115" t="s">
        <v>426</v>
      </c>
      <c r="H379" s="115" t="s">
        <v>369</v>
      </c>
      <c r="I379" s="106" t="s">
        <v>945</v>
      </c>
      <c r="J379" s="111">
        <v>4235390.3099999996</v>
      </c>
      <c r="K379" s="111">
        <v>794821.36</v>
      </c>
      <c r="L379" s="111">
        <v>3440568.95</v>
      </c>
      <c r="M379" s="113">
        <v>0</v>
      </c>
      <c r="N379" s="113">
        <v>1</v>
      </c>
      <c r="O379" s="113"/>
      <c r="P379" s="113"/>
    </row>
    <row r="380" spans="1:16" ht="53.25" customHeight="1" x14ac:dyDescent="0.2">
      <c r="A380" s="104"/>
      <c r="B380" s="105" t="s">
        <v>382</v>
      </c>
      <c r="C380" s="115"/>
      <c r="D380" s="106"/>
      <c r="E380" s="105" t="s">
        <v>0</v>
      </c>
      <c r="F380" s="115" t="s">
        <v>930</v>
      </c>
      <c r="G380" s="115" t="s">
        <v>426</v>
      </c>
      <c r="H380" s="115" t="s">
        <v>54</v>
      </c>
      <c r="I380" s="106" t="s">
        <v>946</v>
      </c>
      <c r="J380" s="111">
        <v>4235390.3099999996</v>
      </c>
      <c r="K380" s="111">
        <v>794821.36</v>
      </c>
      <c r="L380" s="111">
        <v>3440568.95</v>
      </c>
      <c r="M380" s="113">
        <v>0</v>
      </c>
      <c r="N380" s="113">
        <v>1</v>
      </c>
      <c r="O380" s="113"/>
      <c r="P380" s="113"/>
    </row>
    <row r="381" spans="1:16" ht="21.75" customHeight="1" x14ac:dyDescent="0.2">
      <c r="A381" s="104"/>
      <c r="B381" s="105" t="s">
        <v>384</v>
      </c>
      <c r="C381" s="115"/>
      <c r="D381" s="106"/>
      <c r="E381" s="105" t="s">
        <v>0</v>
      </c>
      <c r="F381" s="115" t="s">
        <v>930</v>
      </c>
      <c r="G381" s="115" t="s">
        <v>426</v>
      </c>
      <c r="H381" s="115" t="s">
        <v>87</v>
      </c>
      <c r="I381" s="106" t="s">
        <v>947</v>
      </c>
      <c r="J381" s="111">
        <v>4235390.3099999996</v>
      </c>
      <c r="K381" s="111">
        <v>794821.36</v>
      </c>
      <c r="L381" s="111">
        <v>3440568.95</v>
      </c>
      <c r="M381" s="113">
        <v>0</v>
      </c>
      <c r="N381" s="113">
        <v>1</v>
      </c>
      <c r="O381" s="113"/>
      <c r="P381" s="113"/>
    </row>
    <row r="382" spans="1:16" ht="21.75" customHeight="1" x14ac:dyDescent="0.2">
      <c r="A382" s="104"/>
      <c r="B382" s="105" t="s">
        <v>386</v>
      </c>
      <c r="C382" s="115"/>
      <c r="D382" s="106"/>
      <c r="E382" s="105" t="s">
        <v>0</v>
      </c>
      <c r="F382" s="115" t="s">
        <v>930</v>
      </c>
      <c r="G382" s="115" t="s">
        <v>426</v>
      </c>
      <c r="H382" s="115" t="s">
        <v>387</v>
      </c>
      <c r="I382" s="106" t="s">
        <v>948</v>
      </c>
      <c r="J382" s="111">
        <v>3433273.97</v>
      </c>
      <c r="K382" s="111">
        <v>610461.93000000005</v>
      </c>
      <c r="L382" s="111">
        <v>2822812.04</v>
      </c>
      <c r="M382" s="113">
        <v>0</v>
      </c>
      <c r="N382" s="113" t="s">
        <v>369</v>
      </c>
      <c r="O382" s="113"/>
      <c r="P382" s="113"/>
    </row>
    <row r="383" spans="1:16" ht="32.25" customHeight="1" x14ac:dyDescent="0.2">
      <c r="A383" s="104"/>
      <c r="B383" s="105" t="s">
        <v>393</v>
      </c>
      <c r="C383" s="115"/>
      <c r="D383" s="106"/>
      <c r="E383" s="105" t="s">
        <v>0</v>
      </c>
      <c r="F383" s="115" t="s">
        <v>930</v>
      </c>
      <c r="G383" s="115" t="s">
        <v>426</v>
      </c>
      <c r="H383" s="115" t="s">
        <v>394</v>
      </c>
      <c r="I383" s="106" t="s">
        <v>949</v>
      </c>
      <c r="J383" s="111">
        <v>802116.34</v>
      </c>
      <c r="K383" s="111">
        <v>184359.43</v>
      </c>
      <c r="L383" s="111">
        <v>617756.91</v>
      </c>
      <c r="M383" s="113">
        <v>0</v>
      </c>
      <c r="N383" s="113" t="s">
        <v>369</v>
      </c>
      <c r="O383" s="113"/>
      <c r="P383" s="113"/>
    </row>
    <row r="384" spans="1:16" ht="12.75" customHeight="1" x14ac:dyDescent="0.2">
      <c r="A384" s="104"/>
      <c r="B384" s="105" t="s">
        <v>445</v>
      </c>
      <c r="C384" s="115"/>
      <c r="D384" s="106"/>
      <c r="E384" s="105" t="s">
        <v>0</v>
      </c>
      <c r="F384" s="115" t="s">
        <v>446</v>
      </c>
      <c r="G384" s="115" t="s">
        <v>369</v>
      </c>
      <c r="H384" s="115" t="s">
        <v>369</v>
      </c>
      <c r="I384" s="106" t="s">
        <v>950</v>
      </c>
      <c r="J384" s="111">
        <v>6173583.3399999999</v>
      </c>
      <c r="K384" s="111" t="s">
        <v>389</v>
      </c>
      <c r="L384" s="111">
        <v>6173583.3399999999</v>
      </c>
      <c r="M384" s="113">
        <v>0</v>
      </c>
      <c r="N384" s="113">
        <v>1</v>
      </c>
      <c r="O384" s="113"/>
      <c r="P384" s="113"/>
    </row>
    <row r="385" spans="1:16" ht="12.75" customHeight="1" x14ac:dyDescent="0.2">
      <c r="A385" s="104"/>
      <c r="B385" s="105" t="s">
        <v>376</v>
      </c>
      <c r="C385" s="115"/>
      <c r="D385" s="106"/>
      <c r="E385" s="105" t="s">
        <v>0</v>
      </c>
      <c r="F385" s="115" t="s">
        <v>446</v>
      </c>
      <c r="G385" s="115" t="s">
        <v>377</v>
      </c>
      <c r="H385" s="115" t="s">
        <v>369</v>
      </c>
      <c r="I385" s="106" t="s">
        <v>951</v>
      </c>
      <c r="J385" s="111">
        <v>6173583.3399999999</v>
      </c>
      <c r="K385" s="111" t="s">
        <v>389</v>
      </c>
      <c r="L385" s="111">
        <v>6173583.3399999999</v>
      </c>
      <c r="M385" s="113">
        <v>0</v>
      </c>
      <c r="N385" s="113">
        <v>1</v>
      </c>
      <c r="O385" s="113"/>
      <c r="P385" s="113"/>
    </row>
    <row r="386" spans="1:16" ht="53.25" customHeight="1" x14ac:dyDescent="0.2">
      <c r="A386" s="104"/>
      <c r="B386" s="105" t="s">
        <v>952</v>
      </c>
      <c r="C386" s="115"/>
      <c r="D386" s="106"/>
      <c r="E386" s="105" t="s">
        <v>0</v>
      </c>
      <c r="F386" s="115" t="s">
        <v>446</v>
      </c>
      <c r="G386" s="115" t="s">
        <v>953</v>
      </c>
      <c r="H386" s="115" t="s">
        <v>369</v>
      </c>
      <c r="I386" s="106" t="s">
        <v>954</v>
      </c>
      <c r="J386" s="111">
        <v>6173583.3399999999</v>
      </c>
      <c r="K386" s="111" t="s">
        <v>389</v>
      </c>
      <c r="L386" s="111">
        <v>6173583.3399999999</v>
      </c>
      <c r="M386" s="113">
        <v>0</v>
      </c>
      <c r="N386" s="113">
        <v>1</v>
      </c>
      <c r="O386" s="113"/>
      <c r="P386" s="113"/>
    </row>
    <row r="387" spans="1:16" ht="12.75" customHeight="1" x14ac:dyDescent="0.2">
      <c r="A387" s="104"/>
      <c r="B387" s="105" t="s">
        <v>955</v>
      </c>
      <c r="C387" s="115"/>
      <c r="D387" s="106"/>
      <c r="E387" s="105" t="s">
        <v>0</v>
      </c>
      <c r="F387" s="115" t="s">
        <v>446</v>
      </c>
      <c r="G387" s="115" t="s">
        <v>953</v>
      </c>
      <c r="H387" s="115" t="s">
        <v>956</v>
      </c>
      <c r="I387" s="106" t="s">
        <v>957</v>
      </c>
      <c r="J387" s="111">
        <v>6173583.3399999999</v>
      </c>
      <c r="K387" s="111" t="s">
        <v>389</v>
      </c>
      <c r="L387" s="111">
        <v>6173583.3399999999</v>
      </c>
      <c r="M387" s="113">
        <v>0</v>
      </c>
      <c r="N387" s="113">
        <v>1</v>
      </c>
      <c r="O387" s="113"/>
      <c r="P387" s="113"/>
    </row>
    <row r="388" spans="1:16" ht="12.75" customHeight="1" x14ac:dyDescent="0.2">
      <c r="A388" s="104"/>
      <c r="B388" s="105" t="s">
        <v>10</v>
      </c>
      <c r="C388" s="115"/>
      <c r="D388" s="106"/>
      <c r="E388" s="105" t="s">
        <v>0</v>
      </c>
      <c r="F388" s="115" t="s">
        <v>446</v>
      </c>
      <c r="G388" s="115" t="s">
        <v>953</v>
      </c>
      <c r="H388" s="115" t="s">
        <v>958</v>
      </c>
      <c r="I388" s="106" t="s">
        <v>959</v>
      </c>
      <c r="J388" s="111">
        <v>6173583.3399999999</v>
      </c>
      <c r="K388" s="111" t="s">
        <v>389</v>
      </c>
      <c r="L388" s="111">
        <v>6173583.3399999999</v>
      </c>
      <c r="M388" s="113">
        <v>0</v>
      </c>
      <c r="N388" s="113" t="s">
        <v>369</v>
      </c>
      <c r="O388" s="113"/>
      <c r="P388" s="113"/>
    </row>
    <row r="389" spans="1:16" ht="21.75" customHeight="1" x14ac:dyDescent="0.2">
      <c r="A389" s="104"/>
      <c r="B389" s="105" t="s">
        <v>960</v>
      </c>
      <c r="C389" s="115"/>
      <c r="D389" s="106"/>
      <c r="E389" s="105" t="s">
        <v>0</v>
      </c>
      <c r="F389" s="115" t="s">
        <v>961</v>
      </c>
      <c r="G389" s="115" t="s">
        <v>369</v>
      </c>
      <c r="H389" s="115" t="s">
        <v>369</v>
      </c>
      <c r="I389" s="106" t="s">
        <v>962</v>
      </c>
      <c r="J389" s="111">
        <v>89917.81</v>
      </c>
      <c r="K389" s="111" t="s">
        <v>389</v>
      </c>
      <c r="L389" s="111">
        <v>89917.81</v>
      </c>
      <c r="M389" s="113">
        <v>0</v>
      </c>
      <c r="N389" s="113">
        <v>1</v>
      </c>
      <c r="O389" s="113"/>
      <c r="P389" s="113"/>
    </row>
    <row r="390" spans="1:16" ht="21.75" customHeight="1" x14ac:dyDescent="0.2">
      <c r="A390" s="104"/>
      <c r="B390" s="105" t="s">
        <v>963</v>
      </c>
      <c r="C390" s="115"/>
      <c r="D390" s="106"/>
      <c r="E390" s="105" t="s">
        <v>0</v>
      </c>
      <c r="F390" s="115" t="s">
        <v>964</v>
      </c>
      <c r="G390" s="115" t="s">
        <v>369</v>
      </c>
      <c r="H390" s="115" t="s">
        <v>369</v>
      </c>
      <c r="I390" s="106" t="s">
        <v>965</v>
      </c>
      <c r="J390" s="111">
        <v>89917.81</v>
      </c>
      <c r="K390" s="111" t="s">
        <v>389</v>
      </c>
      <c r="L390" s="111">
        <v>89917.81</v>
      </c>
      <c r="M390" s="113">
        <v>0</v>
      </c>
      <c r="N390" s="113">
        <v>1</v>
      </c>
      <c r="O390" s="113"/>
      <c r="P390" s="113"/>
    </row>
    <row r="391" spans="1:16" ht="12.75" customHeight="1" x14ac:dyDescent="0.2">
      <c r="A391" s="104"/>
      <c r="B391" s="105" t="s">
        <v>376</v>
      </c>
      <c r="C391" s="115"/>
      <c r="D391" s="106"/>
      <c r="E391" s="105" t="s">
        <v>0</v>
      </c>
      <c r="F391" s="115" t="s">
        <v>964</v>
      </c>
      <c r="G391" s="115" t="s">
        <v>377</v>
      </c>
      <c r="H391" s="115" t="s">
        <v>369</v>
      </c>
      <c r="I391" s="106" t="s">
        <v>966</v>
      </c>
      <c r="J391" s="111">
        <v>89917.81</v>
      </c>
      <c r="K391" s="111" t="s">
        <v>389</v>
      </c>
      <c r="L391" s="111">
        <v>89917.81</v>
      </c>
      <c r="M391" s="113">
        <v>0</v>
      </c>
      <c r="N391" s="113">
        <v>1</v>
      </c>
      <c r="O391" s="113"/>
      <c r="P391" s="113"/>
    </row>
    <row r="392" spans="1:16" ht="12.75" customHeight="1" x14ac:dyDescent="0.2">
      <c r="A392" s="104"/>
      <c r="B392" s="105" t="s">
        <v>967</v>
      </c>
      <c r="C392" s="115"/>
      <c r="D392" s="106"/>
      <c r="E392" s="105" t="s">
        <v>0</v>
      </c>
      <c r="F392" s="115" t="s">
        <v>964</v>
      </c>
      <c r="G392" s="115" t="s">
        <v>968</v>
      </c>
      <c r="H392" s="115" t="s">
        <v>369</v>
      </c>
      <c r="I392" s="106" t="s">
        <v>969</v>
      </c>
      <c r="J392" s="111">
        <v>89917.81</v>
      </c>
      <c r="K392" s="111" t="s">
        <v>389</v>
      </c>
      <c r="L392" s="111">
        <v>89917.81</v>
      </c>
      <c r="M392" s="113">
        <v>0</v>
      </c>
      <c r="N392" s="113">
        <v>1</v>
      </c>
      <c r="O392" s="113"/>
      <c r="P392" s="113"/>
    </row>
    <row r="393" spans="1:16" ht="21.75" customHeight="1" x14ac:dyDescent="0.2">
      <c r="A393" s="104"/>
      <c r="B393" s="105" t="s">
        <v>970</v>
      </c>
      <c r="C393" s="115"/>
      <c r="D393" s="106"/>
      <c r="E393" s="105" t="s">
        <v>0</v>
      </c>
      <c r="F393" s="115" t="s">
        <v>964</v>
      </c>
      <c r="G393" s="115" t="s">
        <v>968</v>
      </c>
      <c r="H393" s="115" t="s">
        <v>971</v>
      </c>
      <c r="I393" s="106" t="s">
        <v>972</v>
      </c>
      <c r="J393" s="111">
        <v>89917.81</v>
      </c>
      <c r="K393" s="111" t="s">
        <v>389</v>
      </c>
      <c r="L393" s="111">
        <v>89917.81</v>
      </c>
      <c r="M393" s="113">
        <v>0</v>
      </c>
      <c r="N393" s="113">
        <v>1</v>
      </c>
      <c r="O393" s="113"/>
      <c r="P393" s="113"/>
    </row>
    <row r="394" spans="1:16" ht="12.75" customHeight="1" x14ac:dyDescent="0.2">
      <c r="A394" s="104"/>
      <c r="B394" s="105" t="s">
        <v>973</v>
      </c>
      <c r="C394" s="115"/>
      <c r="D394" s="106"/>
      <c r="E394" s="105" t="s">
        <v>0</v>
      </c>
      <c r="F394" s="115" t="s">
        <v>964</v>
      </c>
      <c r="G394" s="115" t="s">
        <v>968</v>
      </c>
      <c r="H394" s="115" t="s">
        <v>974</v>
      </c>
      <c r="I394" s="106" t="s">
        <v>975</v>
      </c>
      <c r="J394" s="111">
        <v>89917.81</v>
      </c>
      <c r="K394" s="111" t="s">
        <v>389</v>
      </c>
      <c r="L394" s="111">
        <v>89917.81</v>
      </c>
      <c r="M394" s="113">
        <v>0</v>
      </c>
      <c r="N394" s="113" t="s">
        <v>369</v>
      </c>
      <c r="O394" s="113"/>
      <c r="P394" s="113"/>
    </row>
    <row r="395" spans="1:16" ht="12.75" customHeight="1" x14ac:dyDescent="0.2">
      <c r="A395" s="104"/>
      <c r="B395" s="105" t="s">
        <v>976</v>
      </c>
      <c r="C395" s="115"/>
      <c r="D395" s="106">
        <v>450</v>
      </c>
      <c r="E395" s="105"/>
      <c r="F395" s="115"/>
      <c r="G395" s="115"/>
      <c r="H395" s="115"/>
      <c r="I395" s="110" t="s">
        <v>365</v>
      </c>
      <c r="J395" s="111">
        <v>-112939522.65000001</v>
      </c>
      <c r="K395" s="111">
        <v>-19560632.039999999</v>
      </c>
      <c r="L395" s="111" t="s">
        <v>389</v>
      </c>
      <c r="M395" s="113">
        <v>0</v>
      </c>
      <c r="N395" s="113"/>
      <c r="O395" s="113"/>
      <c r="P395" s="113"/>
    </row>
    <row r="396" spans="1:16" ht="3.75" customHeight="1" x14ac:dyDescent="0.2">
      <c r="A396" s="96"/>
      <c r="B396" s="96" t="s">
        <v>977</v>
      </c>
      <c r="C396" s="96"/>
      <c r="D396" s="96"/>
      <c r="E396" s="96"/>
      <c r="F396" s="96"/>
      <c r="G396" s="96"/>
      <c r="H396" s="96"/>
      <c r="I396" s="96"/>
      <c r="J396" s="96"/>
      <c r="K396" s="96"/>
      <c r="L396" s="96"/>
      <c r="M396" s="96"/>
      <c r="N396" s="96"/>
      <c r="O396" s="96"/>
      <c r="P396" s="96"/>
    </row>
    <row r="397" spans="1:16" ht="12.75" customHeight="1" x14ac:dyDescent="0.2"/>
    <row r="398" spans="1:16" ht="21.75" customHeight="1" x14ac:dyDescent="0.2"/>
    <row r="399" spans="1:16" ht="21.75" customHeight="1" x14ac:dyDescent="0.2"/>
    <row r="400" spans="1:16" ht="21.75" customHeight="1" x14ac:dyDescent="0.2"/>
    <row r="401" ht="12.75" customHeight="1" x14ac:dyDescent="0.2"/>
    <row r="402" ht="42.75" customHeight="1" x14ac:dyDescent="0.2"/>
    <row r="403" ht="53.25" customHeight="1" x14ac:dyDescent="0.2"/>
    <row r="404" ht="12.75" customHeight="1" x14ac:dyDescent="0.2"/>
    <row r="405" ht="12.75" customHeight="1" x14ac:dyDescent="0.2"/>
    <row r="406" ht="32.25" customHeight="1" x14ac:dyDescent="0.2"/>
    <row r="407" ht="12.75" customHeight="1" x14ac:dyDescent="0.2"/>
    <row r="408" ht="21.75" customHeight="1" x14ac:dyDescent="0.2"/>
    <row r="409" ht="21.75" customHeight="1" x14ac:dyDescent="0.2"/>
    <row r="410" ht="21.75" customHeight="1" x14ac:dyDescent="0.2"/>
    <row r="411" ht="12.75" customHeight="1" x14ac:dyDescent="0.2"/>
    <row r="412" ht="21.75" customHeight="1" x14ac:dyDescent="0.2"/>
    <row r="413" ht="21.75" customHeight="1" x14ac:dyDescent="0.2"/>
    <row r="414" ht="21.75" customHeight="1" x14ac:dyDescent="0.2"/>
    <row r="415" ht="12.75" customHeight="1" x14ac:dyDescent="0.2"/>
    <row r="416" ht="53.25" customHeight="1" x14ac:dyDescent="0.2"/>
    <row r="417" ht="53.25" customHeight="1" x14ac:dyDescent="0.2"/>
    <row r="418" ht="12.75" customHeight="1" x14ac:dyDescent="0.2"/>
    <row r="419" ht="12.75" customHeight="1" x14ac:dyDescent="0.2"/>
    <row r="420" ht="32.25" customHeight="1" x14ac:dyDescent="0.2"/>
    <row r="421" ht="12.75" customHeight="1" x14ac:dyDescent="0.2"/>
    <row r="422" ht="12.75" customHeight="1" x14ac:dyDescent="0.2"/>
    <row r="423" ht="12.75" customHeight="1" x14ac:dyDescent="0.2"/>
    <row r="424" ht="42.75" customHeight="1" x14ac:dyDescent="0.2"/>
    <row r="425" ht="74.25" customHeight="1" x14ac:dyDescent="0.2"/>
    <row r="426" ht="53.25" customHeight="1" x14ac:dyDescent="0.2"/>
    <row r="427" ht="12.75" customHeight="1" x14ac:dyDescent="0.2"/>
    <row r="428" ht="12.75" customHeight="1" x14ac:dyDescent="0.2"/>
    <row r="429" ht="21.75" customHeight="1" x14ac:dyDescent="0.2"/>
    <row r="430" ht="32.25" customHeight="1" x14ac:dyDescent="0.2"/>
    <row r="431" ht="21.75" customHeight="1" x14ac:dyDescent="0.2"/>
    <row r="432" ht="21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42.75" customHeight="1" x14ac:dyDescent="0.2"/>
    <row r="439" ht="53.25" customHeight="1" x14ac:dyDescent="0.2"/>
    <row r="440" ht="12.75" customHeight="1" x14ac:dyDescent="0.2"/>
    <row r="441" ht="12.75" customHeight="1" x14ac:dyDescent="0.2"/>
    <row r="442" ht="32.25" customHeight="1" x14ac:dyDescent="0.2"/>
    <row r="443" ht="32.25" customHeight="1" x14ac:dyDescent="0.2"/>
    <row r="444" ht="21.75" customHeight="1" x14ac:dyDescent="0.2"/>
    <row r="445" ht="21.75" customHeight="1" x14ac:dyDescent="0.2"/>
    <row r="446" ht="12.75" customHeight="1" x14ac:dyDescent="0.2"/>
    <row r="447" ht="63.75" customHeight="1" x14ac:dyDescent="0.2"/>
    <row r="448" ht="21.75" customHeight="1" x14ac:dyDescent="0.2"/>
    <row r="449" ht="21.75" customHeight="1" x14ac:dyDescent="0.2"/>
    <row r="450" ht="12.75" customHeight="1" x14ac:dyDescent="0.2"/>
    <row r="451" ht="12.75" customHeight="1" x14ac:dyDescent="0.2"/>
    <row r="452" ht="21.75" customHeight="1" x14ac:dyDescent="0.2"/>
    <row r="453" ht="21.75" customHeight="1" x14ac:dyDescent="0.2"/>
    <row r="454" ht="21.75" customHeight="1" x14ac:dyDescent="0.2"/>
    <row r="455" ht="12.75" customHeight="1" x14ac:dyDescent="0.2"/>
    <row r="456" ht="21.75" customHeight="1" x14ac:dyDescent="0.2"/>
    <row r="457" ht="21.75" customHeight="1" x14ac:dyDescent="0.2"/>
    <row r="458" ht="21.75" customHeight="1" x14ac:dyDescent="0.2"/>
    <row r="459" ht="12.75" customHeight="1" x14ac:dyDescent="0.2"/>
    <row r="460" ht="21.75" customHeight="1" x14ac:dyDescent="0.2"/>
    <row r="461" ht="21.75" customHeight="1" x14ac:dyDescent="0.2"/>
    <row r="462" ht="21.75" customHeight="1" x14ac:dyDescent="0.2"/>
    <row r="463" ht="12.75" customHeight="1" x14ac:dyDescent="0.2"/>
    <row r="464" ht="32.25" customHeight="1" x14ac:dyDescent="0.2"/>
    <row r="465" ht="12.75" customHeight="1" x14ac:dyDescent="0.2"/>
    <row r="466" ht="12.75" customHeight="1" x14ac:dyDescent="0.2"/>
    <row r="467" ht="42.75" customHeight="1" x14ac:dyDescent="0.2"/>
    <row r="468" ht="53.25" customHeight="1" x14ac:dyDescent="0.2"/>
    <row r="469" ht="53.25" customHeight="1" x14ac:dyDescent="0.2"/>
    <row r="470" ht="12.75" customHeight="1" x14ac:dyDescent="0.2"/>
    <row r="471" ht="12.75" customHeight="1" x14ac:dyDescent="0.2"/>
    <row r="472" ht="21.75" customHeight="1" x14ac:dyDescent="0.2"/>
    <row r="473" ht="32.25" customHeight="1" x14ac:dyDescent="0.2"/>
    <row r="474" ht="21.75" customHeight="1" x14ac:dyDescent="0.2"/>
    <row r="475" ht="21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42.75" customHeight="1" x14ac:dyDescent="0.2"/>
    <row r="482" ht="53.25" customHeight="1" x14ac:dyDescent="0.2"/>
    <row r="483" ht="12.75" customHeight="1" x14ac:dyDescent="0.2"/>
    <row r="484" ht="12.75" customHeight="1" x14ac:dyDescent="0.2"/>
    <row r="485" ht="32.25" customHeight="1" x14ac:dyDescent="0.2"/>
    <row r="486" ht="12.75" customHeight="1" x14ac:dyDescent="0.2"/>
    <row r="487" ht="21.75" customHeight="1" x14ac:dyDescent="0.2"/>
    <row r="488" ht="21.75" customHeight="1" x14ac:dyDescent="0.2"/>
    <row r="489" ht="21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21.75" customHeight="1" x14ac:dyDescent="0.2"/>
    <row r="495" ht="21.75" customHeight="1" x14ac:dyDescent="0.2"/>
    <row r="496" ht="21.75" customHeight="1" x14ac:dyDescent="0.2"/>
    <row r="497" ht="12.75" customHeight="1" x14ac:dyDescent="0.2"/>
    <row r="498" ht="21.75" customHeight="1" x14ac:dyDescent="0.2"/>
    <row r="499" ht="12.75" customHeight="1" x14ac:dyDescent="0.2"/>
    <row r="500" ht="32.25" customHeight="1" x14ac:dyDescent="0.2"/>
    <row r="501" ht="12.75" customHeight="1" x14ac:dyDescent="0.2"/>
    <row r="502" ht="12.75" customHeight="1" x14ac:dyDescent="0.2"/>
    <row r="503" ht="53.25" customHeight="1" x14ac:dyDescent="0.2"/>
    <row r="504" ht="21.75" customHeight="1" x14ac:dyDescent="0.2"/>
    <row r="505" ht="21.75" customHeight="1" x14ac:dyDescent="0.2"/>
    <row r="506" ht="32.25" customHeight="1" x14ac:dyDescent="0.2"/>
    <row r="507" ht="32.25" customHeight="1" x14ac:dyDescent="0.2"/>
    <row r="508" ht="21.75" customHeight="1" x14ac:dyDescent="0.2"/>
    <row r="509" ht="21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74.25" customHeight="1" x14ac:dyDescent="0.2"/>
    <row r="515" ht="53.25" customHeight="1" x14ac:dyDescent="0.2"/>
    <row r="516" ht="21.75" customHeight="1" x14ac:dyDescent="0.2"/>
    <row r="517" ht="21.75" customHeight="1" x14ac:dyDescent="0.2"/>
    <row r="518" ht="32.25" customHeight="1" x14ac:dyDescent="0.2"/>
    <row r="519" ht="53.25" customHeight="1" x14ac:dyDescent="0.2"/>
    <row r="520" ht="53.25" customHeight="1" x14ac:dyDescent="0.2"/>
    <row r="521" ht="21.75" customHeight="1" x14ac:dyDescent="0.2"/>
    <row r="522" ht="21.75" customHeight="1" x14ac:dyDescent="0.2"/>
    <row r="523" ht="32.25" customHeight="1" x14ac:dyDescent="0.2"/>
    <row r="524" ht="63.75" customHeight="1" x14ac:dyDescent="0.2"/>
    <row r="525" ht="21.75" customHeight="1" x14ac:dyDescent="0.2"/>
    <row r="526" ht="21.75" customHeight="1" x14ac:dyDescent="0.2"/>
    <row r="527" ht="12.75" customHeight="1" x14ac:dyDescent="0.2"/>
    <row r="528" ht="12.75" customHeight="1" x14ac:dyDescent="0.2"/>
    <row r="529" ht="12.75" customHeight="1" x14ac:dyDescent="0.2"/>
    <row r="530" ht="53.25" customHeight="1" x14ac:dyDescent="0.2"/>
    <row r="531" ht="12.75" customHeight="1" x14ac:dyDescent="0.2"/>
    <row r="532" ht="12.75" customHeight="1" x14ac:dyDescent="0.2"/>
    <row r="533" ht="21.75" customHeight="1" x14ac:dyDescent="0.2"/>
    <row r="534" ht="21.75" customHeight="1" x14ac:dyDescent="0.2"/>
    <row r="535" ht="12.75" customHeight="1" x14ac:dyDescent="0.2"/>
    <row r="536" ht="12.75" customHeight="1" x14ac:dyDescent="0.2"/>
    <row r="537" ht="21.75" customHeight="1" x14ac:dyDescent="0.2"/>
    <row r="538" ht="12.75" customHeight="1" x14ac:dyDescent="0.2"/>
    <row r="539" ht="12.75" customHeight="1" x14ac:dyDescent="0.2"/>
    <row r="540" ht="3.75" customHeight="1" x14ac:dyDescent="0.2"/>
  </sheetData>
  <pageMargins left="0.74803149606299213" right="0.74803149606299213" top="0.98425196850393704" bottom="0.98425196850393704" header="0.51181102362204722" footer="0.51181102362204722"/>
  <pageSetup paperSize="9" scale="7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49"/>
  <sheetViews>
    <sheetView showGridLines="0" workbookViewId="0">
      <selection activeCell="D13" sqref="D13"/>
    </sheetView>
  </sheetViews>
  <sheetFormatPr defaultColWidth="9.140625" defaultRowHeight="12.75" x14ac:dyDescent="0.2"/>
  <cols>
    <col min="1" max="1" width="0.5703125" style="98" customWidth="1"/>
    <col min="2" max="2" width="42.85546875" style="98" customWidth="1"/>
    <col min="3" max="3" width="0" style="98" hidden="1" customWidth="1"/>
    <col min="4" max="4" width="6.42578125" style="98" customWidth="1"/>
    <col min="5" max="7" width="0" style="98" hidden="1" customWidth="1"/>
    <col min="8" max="8" width="21.42578125" style="98" customWidth="1"/>
    <col min="9" max="10" width="12.85546875" style="98" customWidth="1"/>
    <col min="11" max="11" width="13.7109375" style="98" customWidth="1"/>
    <col min="12" max="16" width="0" style="98" hidden="1" customWidth="1"/>
    <col min="17" max="17" width="0.5703125" style="98" customWidth="1"/>
    <col min="18" max="19" width="9.140625" style="98" customWidth="1"/>
    <col min="20" max="16384" width="9.140625" style="98"/>
  </cols>
  <sheetData>
    <row r="1" spans="1:17" ht="12.75" customHeight="1" x14ac:dyDescent="0.2">
      <c r="A1" s="96"/>
      <c r="B1" s="96"/>
      <c r="C1" s="96"/>
      <c r="D1" s="96"/>
      <c r="E1" s="96"/>
      <c r="F1" s="96"/>
      <c r="G1" s="96"/>
      <c r="H1" s="96"/>
      <c r="I1" s="96"/>
      <c r="J1" s="96"/>
      <c r="K1" s="97" t="s">
        <v>978</v>
      </c>
      <c r="L1" s="96"/>
      <c r="M1" s="96"/>
      <c r="N1" s="96"/>
      <c r="O1" s="96"/>
      <c r="P1" s="96"/>
      <c r="Q1" s="96"/>
    </row>
    <row r="2" spans="1:17" ht="12.75" customHeight="1" x14ac:dyDescent="0.2">
      <c r="A2" s="96"/>
      <c r="B2" s="99" t="s">
        <v>979</v>
      </c>
      <c r="C2" s="99"/>
      <c r="D2" s="99"/>
      <c r="E2" s="99"/>
      <c r="F2" s="99"/>
      <c r="G2" s="99"/>
      <c r="H2" s="99"/>
      <c r="I2" s="99"/>
      <c r="J2" s="99"/>
      <c r="K2" s="99"/>
      <c r="L2" s="96"/>
      <c r="M2" s="96"/>
      <c r="N2" s="96"/>
      <c r="O2" s="96"/>
      <c r="P2" s="96"/>
      <c r="Q2" s="96"/>
    </row>
    <row r="3" spans="1:17" ht="8.25" customHeight="1" x14ac:dyDescent="0.2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7" ht="74.25" customHeight="1" x14ac:dyDescent="0.2">
      <c r="A4" s="96"/>
      <c r="B4" s="100" t="s">
        <v>357</v>
      </c>
      <c r="C4" s="100"/>
      <c r="D4" s="100" t="s">
        <v>76</v>
      </c>
      <c r="E4" s="100" t="s">
        <v>980</v>
      </c>
      <c r="F4" s="100" t="s">
        <v>981</v>
      </c>
      <c r="G4" s="100"/>
      <c r="H4" s="100" t="s">
        <v>982</v>
      </c>
      <c r="I4" s="100" t="s">
        <v>74</v>
      </c>
      <c r="J4" s="100" t="s">
        <v>73</v>
      </c>
      <c r="K4" s="100" t="s">
        <v>72</v>
      </c>
      <c r="L4" s="101"/>
      <c r="M4" s="101"/>
      <c r="N4" s="101"/>
      <c r="O4" s="101"/>
      <c r="P4" s="101"/>
      <c r="Q4" s="96"/>
    </row>
    <row r="5" spans="1:17" ht="12" customHeight="1" x14ac:dyDescent="0.2">
      <c r="A5" s="96"/>
      <c r="B5" s="103">
        <v>1</v>
      </c>
      <c r="C5" s="103"/>
      <c r="D5" s="103">
        <v>2</v>
      </c>
      <c r="E5" s="103"/>
      <c r="F5" s="103"/>
      <c r="G5" s="100"/>
      <c r="H5" s="103">
        <v>3</v>
      </c>
      <c r="I5" s="100">
        <v>4</v>
      </c>
      <c r="J5" s="100">
        <v>5</v>
      </c>
      <c r="K5" s="100">
        <v>6</v>
      </c>
      <c r="L5" s="101"/>
      <c r="M5" s="101"/>
      <c r="N5" s="101"/>
      <c r="O5" s="101"/>
      <c r="P5" s="101"/>
      <c r="Q5" s="96"/>
    </row>
    <row r="6" spans="1:17" ht="12" customHeight="1" x14ac:dyDescent="0.2">
      <c r="A6" s="104"/>
      <c r="B6" s="105" t="s">
        <v>983</v>
      </c>
      <c r="C6" s="105"/>
      <c r="D6" s="106" t="s">
        <v>956</v>
      </c>
      <c r="E6" s="115"/>
      <c r="F6" s="116" t="s">
        <v>984</v>
      </c>
      <c r="G6" s="117"/>
      <c r="H6" s="118" t="s">
        <v>365</v>
      </c>
      <c r="I6" s="111">
        <v>112939522.65000001</v>
      </c>
      <c r="J6" s="111">
        <v>19560632.039999999</v>
      </c>
      <c r="K6" s="111">
        <v>93378890.609999999</v>
      </c>
      <c r="L6" s="112">
        <v>0</v>
      </c>
      <c r="M6" s="112"/>
      <c r="N6" s="112"/>
      <c r="O6" s="112"/>
      <c r="P6" s="112"/>
      <c r="Q6" s="113"/>
    </row>
    <row r="7" spans="1:17" ht="12" customHeight="1" x14ac:dyDescent="0.2">
      <c r="A7" s="104"/>
      <c r="B7" s="105" t="s">
        <v>70</v>
      </c>
      <c r="C7" s="105"/>
      <c r="D7" s="106"/>
      <c r="E7" s="115"/>
      <c r="F7" s="116"/>
      <c r="G7" s="117"/>
      <c r="H7" s="119"/>
      <c r="I7" s="111"/>
      <c r="J7" s="111"/>
      <c r="K7" s="111"/>
      <c r="L7" s="112"/>
      <c r="M7" s="112"/>
      <c r="N7" s="112"/>
      <c r="O7" s="112"/>
      <c r="P7" s="112" t="s">
        <v>366</v>
      </c>
      <c r="Q7" s="113"/>
    </row>
    <row r="8" spans="1:17" ht="12" customHeight="1" x14ac:dyDescent="0.2">
      <c r="A8" s="104"/>
      <c r="B8" s="105" t="s">
        <v>985</v>
      </c>
      <c r="C8" s="105"/>
      <c r="D8" s="106" t="s">
        <v>986</v>
      </c>
      <c r="E8" s="115"/>
      <c r="F8" s="116" t="s">
        <v>987</v>
      </c>
      <c r="G8" s="117"/>
      <c r="H8" s="118" t="s">
        <v>365</v>
      </c>
      <c r="I8" s="111">
        <v>-1500000</v>
      </c>
      <c r="J8" s="111" t="s">
        <v>389</v>
      </c>
      <c r="K8" s="111">
        <v>-1500000</v>
      </c>
      <c r="L8" s="112">
        <v>0</v>
      </c>
      <c r="M8" s="112"/>
      <c r="N8" s="112"/>
      <c r="O8" s="112" t="s">
        <v>988</v>
      </c>
      <c r="P8" s="112"/>
      <c r="Q8" s="113"/>
    </row>
    <row r="9" spans="1:17" ht="12" customHeight="1" x14ac:dyDescent="0.2">
      <c r="A9" s="104"/>
      <c r="B9" s="105" t="s">
        <v>989</v>
      </c>
      <c r="C9" s="105"/>
      <c r="D9" s="106"/>
      <c r="E9" s="115"/>
      <c r="F9" s="116"/>
      <c r="G9" s="117"/>
      <c r="H9" s="119"/>
      <c r="I9" s="111"/>
      <c r="J9" s="111"/>
      <c r="K9" s="111"/>
      <c r="L9" s="112"/>
      <c r="M9" s="112"/>
      <c r="N9" s="112"/>
      <c r="O9" s="112"/>
      <c r="P9" s="112" t="s">
        <v>366</v>
      </c>
      <c r="Q9" s="113"/>
    </row>
    <row r="10" spans="1:17" ht="21.75" hidden="1" customHeight="1" x14ac:dyDescent="0.2">
      <c r="A10" s="104"/>
      <c r="B10" s="105" t="s">
        <v>926</v>
      </c>
      <c r="C10" s="115"/>
      <c r="D10" s="106" t="s">
        <v>986</v>
      </c>
      <c r="E10" s="115" t="s">
        <v>0</v>
      </c>
      <c r="F10" s="116" t="s">
        <v>369</v>
      </c>
      <c r="G10" s="117"/>
      <c r="H10" s="119" t="s">
        <v>990</v>
      </c>
      <c r="I10" s="111">
        <v>-1500000</v>
      </c>
      <c r="J10" s="111" t="s">
        <v>389</v>
      </c>
      <c r="K10" s="111">
        <v>-1500000</v>
      </c>
      <c r="L10" s="113">
        <v>0</v>
      </c>
      <c r="M10" s="120">
        <v>0</v>
      </c>
      <c r="N10" s="113"/>
      <c r="O10" s="113"/>
      <c r="P10" s="113"/>
      <c r="Q10" s="113"/>
    </row>
    <row r="11" spans="1:17" ht="12" hidden="1" customHeight="1" x14ac:dyDescent="0.2">
      <c r="A11" s="104"/>
      <c r="B11" s="105" t="s">
        <v>1131</v>
      </c>
      <c r="C11" s="115"/>
      <c r="D11" s="106" t="s">
        <v>986</v>
      </c>
      <c r="E11" s="115" t="s">
        <v>0</v>
      </c>
      <c r="F11" s="116" t="s">
        <v>1132</v>
      </c>
      <c r="G11" s="117"/>
      <c r="H11" s="119" t="s">
        <v>1133</v>
      </c>
      <c r="I11" s="111">
        <v>-1500000</v>
      </c>
      <c r="J11" s="111" t="s">
        <v>389</v>
      </c>
      <c r="K11" s="111">
        <v>-1500000</v>
      </c>
      <c r="L11" s="113">
        <v>0</v>
      </c>
      <c r="M11" s="120">
        <v>0</v>
      </c>
      <c r="N11" s="113"/>
      <c r="O11" s="113"/>
      <c r="P11" s="113"/>
      <c r="Q11" s="113"/>
    </row>
    <row r="12" spans="1:17" ht="21.75" customHeight="1" x14ac:dyDescent="0.2">
      <c r="A12" s="104"/>
      <c r="B12" s="105" t="s">
        <v>991</v>
      </c>
      <c r="C12" s="115"/>
      <c r="D12" s="106" t="s">
        <v>986</v>
      </c>
      <c r="E12" s="115" t="s">
        <v>0</v>
      </c>
      <c r="F12" s="116" t="s">
        <v>992</v>
      </c>
      <c r="G12" s="117"/>
      <c r="H12" s="119" t="s">
        <v>993</v>
      </c>
      <c r="I12" s="111">
        <v>-1500000</v>
      </c>
      <c r="J12" s="111" t="s">
        <v>389</v>
      </c>
      <c r="K12" s="111">
        <v>-1500000</v>
      </c>
      <c r="L12" s="113">
        <v>0</v>
      </c>
      <c r="M12" s="120">
        <v>0</v>
      </c>
      <c r="N12" s="113"/>
      <c r="O12" s="113"/>
      <c r="P12" s="113"/>
      <c r="Q12" s="113"/>
    </row>
    <row r="13" spans="1:17" ht="32.25" customHeight="1" x14ac:dyDescent="0.2">
      <c r="A13" s="104"/>
      <c r="B13" s="105" t="s">
        <v>994</v>
      </c>
      <c r="C13" s="115"/>
      <c r="D13" s="106" t="s">
        <v>986</v>
      </c>
      <c r="E13" s="115" t="s">
        <v>0</v>
      </c>
      <c r="F13" s="116" t="s">
        <v>995</v>
      </c>
      <c r="G13" s="117"/>
      <c r="H13" s="119" t="s">
        <v>996</v>
      </c>
      <c r="I13" s="111">
        <v>-1500000</v>
      </c>
      <c r="J13" s="111" t="s">
        <v>389</v>
      </c>
      <c r="K13" s="111">
        <v>-1500000</v>
      </c>
      <c r="L13" s="113">
        <v>0</v>
      </c>
      <c r="M13" s="120">
        <v>0</v>
      </c>
      <c r="N13" s="113"/>
      <c r="O13" s="113"/>
      <c r="P13" s="113"/>
      <c r="Q13" s="113"/>
    </row>
    <row r="14" spans="1:17" ht="32.25" customHeight="1" x14ac:dyDescent="0.2">
      <c r="A14" s="104"/>
      <c r="B14" s="105" t="s">
        <v>997</v>
      </c>
      <c r="C14" s="115"/>
      <c r="D14" s="106" t="s">
        <v>986</v>
      </c>
      <c r="E14" s="115" t="s">
        <v>0</v>
      </c>
      <c r="F14" s="116" t="s">
        <v>998</v>
      </c>
      <c r="G14" s="117"/>
      <c r="H14" s="119" t="s">
        <v>999</v>
      </c>
      <c r="I14" s="111">
        <v>-1500000</v>
      </c>
      <c r="J14" s="111" t="s">
        <v>389</v>
      </c>
      <c r="K14" s="111">
        <v>-1500000</v>
      </c>
      <c r="L14" s="113">
        <v>0</v>
      </c>
      <c r="M14" s="120">
        <v>0</v>
      </c>
      <c r="N14" s="113"/>
      <c r="O14" s="113"/>
      <c r="P14" s="113"/>
      <c r="Q14" s="113"/>
    </row>
    <row r="15" spans="1:17" ht="32.25" customHeight="1" x14ac:dyDescent="0.2">
      <c r="A15" s="104"/>
      <c r="B15" s="105" t="s">
        <v>1000</v>
      </c>
      <c r="C15" s="115"/>
      <c r="D15" s="106" t="s">
        <v>986</v>
      </c>
      <c r="E15" s="115" t="s">
        <v>0</v>
      </c>
      <c r="F15" s="116" t="s">
        <v>1001</v>
      </c>
      <c r="G15" s="117"/>
      <c r="H15" s="119" t="s">
        <v>1002</v>
      </c>
      <c r="I15" s="111">
        <v>-1500000</v>
      </c>
      <c r="J15" s="111" t="s">
        <v>389</v>
      </c>
      <c r="K15" s="111">
        <v>-1500000</v>
      </c>
      <c r="L15" s="113">
        <v>0</v>
      </c>
      <c r="M15" s="120">
        <v>0</v>
      </c>
      <c r="N15" s="113"/>
      <c r="O15" s="113"/>
      <c r="P15" s="113"/>
      <c r="Q15" s="113"/>
    </row>
    <row r="16" spans="1:17" ht="12" customHeight="1" x14ac:dyDescent="0.2">
      <c r="A16" s="104"/>
      <c r="B16" s="105" t="s">
        <v>1003</v>
      </c>
      <c r="C16" s="115"/>
      <c r="D16" s="106" t="s">
        <v>1004</v>
      </c>
      <c r="E16" s="115"/>
      <c r="F16" s="116" t="s">
        <v>1005</v>
      </c>
      <c r="G16" s="117"/>
      <c r="H16" s="118" t="s">
        <v>365</v>
      </c>
      <c r="I16" s="111">
        <v>0</v>
      </c>
      <c r="J16" s="111">
        <v>0</v>
      </c>
      <c r="K16" s="111">
        <v>0</v>
      </c>
      <c r="L16" s="113" t="s">
        <v>1006</v>
      </c>
      <c r="M16" s="112"/>
      <c r="N16" s="113"/>
      <c r="O16" s="113" t="s">
        <v>988</v>
      </c>
      <c r="P16" s="113"/>
      <c r="Q16" s="113"/>
    </row>
    <row r="17" spans="1:17" ht="12" customHeight="1" x14ac:dyDescent="0.2">
      <c r="A17" s="104"/>
      <c r="B17" s="105" t="s">
        <v>989</v>
      </c>
      <c r="C17" s="115"/>
      <c r="D17" s="106"/>
      <c r="E17" s="115"/>
      <c r="F17" s="116"/>
      <c r="G17" s="117"/>
      <c r="H17" s="119"/>
      <c r="I17" s="111"/>
      <c r="J17" s="111"/>
      <c r="K17" s="111"/>
      <c r="L17" s="113"/>
      <c r="M17" s="112"/>
      <c r="N17" s="113"/>
      <c r="O17" s="113"/>
      <c r="P17" s="113" t="s">
        <v>366</v>
      </c>
      <c r="Q17" s="113"/>
    </row>
    <row r="18" spans="1:17" ht="12" customHeight="1" x14ac:dyDescent="0.2">
      <c r="A18" s="104"/>
      <c r="B18" s="121" t="s">
        <v>80</v>
      </c>
      <c r="C18" s="117"/>
      <c r="D18" s="122" t="s">
        <v>1004</v>
      </c>
      <c r="E18" s="117" t="s">
        <v>369</v>
      </c>
      <c r="F18" s="123" t="s">
        <v>369</v>
      </c>
      <c r="G18" s="117"/>
      <c r="H18" s="124" t="s">
        <v>80</v>
      </c>
      <c r="I18" s="125">
        <v>0</v>
      </c>
      <c r="J18" s="125">
        <v>0</v>
      </c>
      <c r="K18" s="125">
        <v>0</v>
      </c>
      <c r="L18" s="126" t="s">
        <v>1006</v>
      </c>
      <c r="M18" s="120">
        <v>0</v>
      </c>
      <c r="N18" s="113"/>
      <c r="O18" s="113"/>
      <c r="P18" s="113"/>
      <c r="Q18" s="113"/>
    </row>
    <row r="19" spans="1:17" ht="12" customHeight="1" x14ac:dyDescent="0.2">
      <c r="A19" s="104"/>
      <c r="B19" s="105" t="s">
        <v>1007</v>
      </c>
      <c r="C19" s="115"/>
      <c r="D19" s="106">
        <v>700</v>
      </c>
      <c r="E19" s="115"/>
      <c r="F19" s="116" t="s">
        <v>987</v>
      </c>
      <c r="G19" s="117"/>
      <c r="H19" s="119"/>
      <c r="I19" s="111">
        <v>114439522.65000001</v>
      </c>
      <c r="J19" s="111">
        <v>19560632.039999999</v>
      </c>
      <c r="K19" s="111">
        <v>94878890.609999999</v>
      </c>
      <c r="L19" s="113">
        <v>0</v>
      </c>
      <c r="M19" s="112"/>
      <c r="N19" s="113"/>
      <c r="O19" s="113"/>
      <c r="P19" s="113"/>
      <c r="Q19" s="113"/>
    </row>
    <row r="20" spans="1:17" ht="24" hidden="1" customHeight="1" x14ac:dyDescent="0.2">
      <c r="A20" s="104"/>
      <c r="B20" s="105" t="s">
        <v>1008</v>
      </c>
      <c r="C20" s="115"/>
      <c r="D20" s="106" t="s">
        <v>971</v>
      </c>
      <c r="E20" s="115"/>
      <c r="F20" s="116" t="s">
        <v>1009</v>
      </c>
      <c r="G20" s="117"/>
      <c r="H20" s="119"/>
      <c r="I20" s="111">
        <v>114439522.65000001</v>
      </c>
      <c r="J20" s="127">
        <v>19560632.039999999</v>
      </c>
      <c r="K20" s="111">
        <v>94878890.609999999</v>
      </c>
      <c r="L20" s="113">
        <v>0</v>
      </c>
      <c r="M20" s="112"/>
      <c r="N20" s="113"/>
      <c r="O20" s="113"/>
      <c r="P20" s="113"/>
      <c r="Q20" s="113"/>
    </row>
    <row r="21" spans="1:17" ht="12" customHeight="1" x14ac:dyDescent="0.2">
      <c r="A21" s="104"/>
      <c r="B21" s="105" t="s">
        <v>1010</v>
      </c>
      <c r="C21" s="115"/>
      <c r="D21" s="106">
        <v>710</v>
      </c>
      <c r="E21" s="115"/>
      <c r="F21" s="116" t="s">
        <v>1011</v>
      </c>
      <c r="G21" s="117"/>
      <c r="H21" s="119"/>
      <c r="I21" s="111">
        <v>-636225531.11000001</v>
      </c>
      <c r="J21" s="127">
        <v>-135853423.25999999</v>
      </c>
      <c r="K21" s="128" t="s">
        <v>365</v>
      </c>
      <c r="L21" s="113">
        <v>0</v>
      </c>
      <c r="M21" s="112"/>
      <c r="N21" s="126">
        <v>0</v>
      </c>
      <c r="O21" s="113"/>
      <c r="P21" s="113"/>
      <c r="Q21" s="113"/>
    </row>
    <row r="22" spans="1:17" ht="21.75" hidden="1" customHeight="1" x14ac:dyDescent="0.2">
      <c r="A22" s="104"/>
      <c r="B22" s="105" t="s">
        <v>926</v>
      </c>
      <c r="C22" s="115"/>
      <c r="D22" s="106">
        <v>710</v>
      </c>
      <c r="E22" s="115" t="s">
        <v>0</v>
      </c>
      <c r="F22" s="116" t="s">
        <v>1012</v>
      </c>
      <c r="G22" s="117" t="s">
        <v>1013</v>
      </c>
      <c r="H22" s="119" t="s">
        <v>990</v>
      </c>
      <c r="I22" s="111">
        <v>-636225531.11000001</v>
      </c>
      <c r="J22" s="127">
        <v>-135853423.25999999</v>
      </c>
      <c r="K22" s="128" t="s">
        <v>365</v>
      </c>
      <c r="L22" s="113">
        <v>0</v>
      </c>
      <c r="M22" s="120">
        <v>0</v>
      </c>
      <c r="N22" s="126">
        <v>0</v>
      </c>
      <c r="O22" s="113"/>
      <c r="P22" s="113"/>
      <c r="Q22" s="113"/>
    </row>
    <row r="23" spans="1:17" ht="21.75" customHeight="1" x14ac:dyDescent="0.2">
      <c r="A23" s="104"/>
      <c r="B23" s="105" t="s">
        <v>1134</v>
      </c>
      <c r="C23" s="115"/>
      <c r="D23" s="106">
        <v>710</v>
      </c>
      <c r="E23" s="115"/>
      <c r="F23" s="116"/>
      <c r="G23" s="117"/>
      <c r="H23" s="119" t="s">
        <v>1053</v>
      </c>
      <c r="I23" s="111">
        <v>-636225531.11000001</v>
      </c>
      <c r="J23" s="127">
        <v>-135853423.25999999</v>
      </c>
      <c r="K23" s="128"/>
      <c r="L23" s="113"/>
      <c r="M23" s="120"/>
      <c r="N23" s="126"/>
      <c r="O23" s="113"/>
      <c r="P23" s="113"/>
      <c r="Q23" s="113"/>
    </row>
    <row r="24" spans="1:17" ht="12.75" customHeight="1" x14ac:dyDescent="0.2">
      <c r="A24" s="104"/>
      <c r="B24" s="105" t="s">
        <v>1014</v>
      </c>
      <c r="C24" s="115"/>
      <c r="D24" s="106">
        <v>710</v>
      </c>
      <c r="E24" s="115" t="s">
        <v>0</v>
      </c>
      <c r="F24" s="116" t="s">
        <v>1015</v>
      </c>
      <c r="G24" s="117" t="s">
        <v>1013</v>
      </c>
      <c r="H24" s="119" t="s">
        <v>1016</v>
      </c>
      <c r="I24" s="111">
        <v>-636225531.11000001</v>
      </c>
      <c r="J24" s="127">
        <v>-135853423.25999999</v>
      </c>
      <c r="K24" s="128" t="s">
        <v>365</v>
      </c>
      <c r="L24" s="113">
        <v>0</v>
      </c>
      <c r="M24" s="120">
        <v>0</v>
      </c>
      <c r="N24" s="126">
        <v>0</v>
      </c>
      <c r="O24" s="113"/>
      <c r="P24" s="113"/>
      <c r="Q24" s="113"/>
    </row>
    <row r="25" spans="1:17" ht="21.75" customHeight="1" x14ac:dyDescent="0.2">
      <c r="A25" s="104"/>
      <c r="B25" s="105" t="s">
        <v>1017</v>
      </c>
      <c r="C25" s="115"/>
      <c r="D25" s="106">
        <v>710</v>
      </c>
      <c r="E25" s="115" t="s">
        <v>0</v>
      </c>
      <c r="F25" s="116" t="s">
        <v>1018</v>
      </c>
      <c r="G25" s="117" t="s">
        <v>1013</v>
      </c>
      <c r="H25" s="119" t="s">
        <v>1019</v>
      </c>
      <c r="I25" s="111">
        <v>-636225531.11000001</v>
      </c>
      <c r="J25" s="127">
        <v>-135853423.25999999</v>
      </c>
      <c r="K25" s="128" t="s">
        <v>365</v>
      </c>
      <c r="L25" s="113">
        <v>0</v>
      </c>
      <c r="M25" s="120">
        <v>0</v>
      </c>
      <c r="N25" s="126">
        <v>0</v>
      </c>
      <c r="O25" s="113"/>
      <c r="P25" s="113"/>
      <c r="Q25" s="113"/>
    </row>
    <row r="26" spans="1:17" ht="21.75" customHeight="1" x14ac:dyDescent="0.2">
      <c r="A26" s="104"/>
      <c r="B26" s="105" t="s">
        <v>1020</v>
      </c>
      <c r="C26" s="115"/>
      <c r="D26" s="106">
        <v>710</v>
      </c>
      <c r="E26" s="115" t="s">
        <v>0</v>
      </c>
      <c r="F26" s="116" t="s">
        <v>1021</v>
      </c>
      <c r="G26" s="117" t="s">
        <v>1013</v>
      </c>
      <c r="H26" s="119" t="s">
        <v>1022</v>
      </c>
      <c r="I26" s="111">
        <v>-636225531.11000001</v>
      </c>
      <c r="J26" s="127">
        <v>-135853423.25999999</v>
      </c>
      <c r="K26" s="128" t="s">
        <v>365</v>
      </c>
      <c r="L26" s="113">
        <v>0</v>
      </c>
      <c r="M26" s="120">
        <v>0</v>
      </c>
      <c r="N26" s="126">
        <v>0</v>
      </c>
      <c r="O26" s="113"/>
      <c r="P26" s="113"/>
      <c r="Q26" s="113"/>
    </row>
    <row r="27" spans="1:17" ht="12" customHeight="1" x14ac:dyDescent="0.2">
      <c r="A27" s="104"/>
      <c r="B27" s="105" t="s">
        <v>1023</v>
      </c>
      <c r="C27" s="115"/>
      <c r="D27" s="106">
        <v>720</v>
      </c>
      <c r="E27" s="115"/>
      <c r="F27" s="116" t="s">
        <v>1024</v>
      </c>
      <c r="G27" s="117"/>
      <c r="H27" s="119"/>
      <c r="I27" s="111">
        <v>750665053.75999999</v>
      </c>
      <c r="J27" s="127">
        <v>155414055.30000001</v>
      </c>
      <c r="K27" s="128" t="s">
        <v>365</v>
      </c>
      <c r="L27" s="113">
        <v>0</v>
      </c>
      <c r="M27" s="112"/>
      <c r="N27" s="126">
        <v>0</v>
      </c>
      <c r="O27" s="113"/>
      <c r="P27" s="113"/>
      <c r="Q27" s="113"/>
    </row>
    <row r="28" spans="1:17" ht="21.75" hidden="1" customHeight="1" x14ac:dyDescent="0.2">
      <c r="A28" s="104"/>
      <c r="B28" s="105" t="s">
        <v>926</v>
      </c>
      <c r="C28" s="115"/>
      <c r="D28" s="106" t="s">
        <v>1025</v>
      </c>
      <c r="E28" s="115" t="s">
        <v>0</v>
      </c>
      <c r="F28" s="116" t="s">
        <v>1026</v>
      </c>
      <c r="G28" s="117" t="s">
        <v>1013</v>
      </c>
      <c r="H28" s="119" t="s">
        <v>990</v>
      </c>
      <c r="I28" s="111">
        <v>750665053.75999999</v>
      </c>
      <c r="J28" s="127">
        <v>155414055.30000001</v>
      </c>
      <c r="K28" s="128" t="s">
        <v>365</v>
      </c>
      <c r="L28" s="113">
        <v>0</v>
      </c>
      <c r="M28" s="120">
        <v>0</v>
      </c>
      <c r="N28" s="126">
        <v>0</v>
      </c>
      <c r="O28" s="113"/>
      <c r="P28" s="113"/>
      <c r="Q28" s="113"/>
    </row>
    <row r="29" spans="1:17" ht="21.75" customHeight="1" x14ac:dyDescent="0.2">
      <c r="A29" s="104"/>
      <c r="B29" s="105" t="s">
        <v>1135</v>
      </c>
      <c r="C29" s="115"/>
      <c r="D29" s="106" t="s">
        <v>1025</v>
      </c>
      <c r="E29" s="115" t="s">
        <v>0</v>
      </c>
      <c r="F29" s="116" t="s">
        <v>1028</v>
      </c>
      <c r="G29" s="117" t="s">
        <v>1013</v>
      </c>
      <c r="H29" s="119" t="s">
        <v>1054</v>
      </c>
      <c r="I29" s="111">
        <v>750665053.75999999</v>
      </c>
      <c r="J29" s="127">
        <v>155414055.30000001</v>
      </c>
      <c r="K29" s="128"/>
      <c r="L29" s="113"/>
      <c r="M29" s="120"/>
      <c r="N29" s="126"/>
      <c r="O29" s="113"/>
      <c r="P29" s="113"/>
      <c r="Q29" s="113"/>
    </row>
    <row r="30" spans="1:17" ht="12.75" customHeight="1" x14ac:dyDescent="0.2">
      <c r="A30" s="104"/>
      <c r="B30" s="105" t="s">
        <v>1027</v>
      </c>
      <c r="C30" s="115"/>
      <c r="D30" s="106" t="s">
        <v>1025</v>
      </c>
      <c r="E30" s="115" t="s">
        <v>0</v>
      </c>
      <c r="F30" s="116" t="s">
        <v>1028</v>
      </c>
      <c r="G30" s="117" t="s">
        <v>1013</v>
      </c>
      <c r="H30" s="119" t="s">
        <v>1029</v>
      </c>
      <c r="I30" s="111">
        <v>750665053.75999999</v>
      </c>
      <c r="J30" s="127">
        <v>155414055.30000001</v>
      </c>
      <c r="K30" s="128" t="s">
        <v>365</v>
      </c>
      <c r="L30" s="113">
        <v>0</v>
      </c>
      <c r="M30" s="120">
        <v>0</v>
      </c>
      <c r="N30" s="126">
        <v>0</v>
      </c>
      <c r="O30" s="113"/>
      <c r="P30" s="113"/>
      <c r="Q30" s="113"/>
    </row>
    <row r="31" spans="1:17" ht="21.75" customHeight="1" x14ac:dyDescent="0.2">
      <c r="A31" s="104"/>
      <c r="B31" s="105" t="s">
        <v>1030</v>
      </c>
      <c r="C31" s="115"/>
      <c r="D31" s="106" t="s">
        <v>1025</v>
      </c>
      <c r="E31" s="115" t="s">
        <v>0</v>
      </c>
      <c r="F31" s="116" t="s">
        <v>1031</v>
      </c>
      <c r="G31" s="117" t="s">
        <v>1013</v>
      </c>
      <c r="H31" s="119" t="s">
        <v>1032</v>
      </c>
      <c r="I31" s="111">
        <v>750665053.75999999</v>
      </c>
      <c r="J31" s="127">
        <v>155414055.30000001</v>
      </c>
      <c r="K31" s="128" t="s">
        <v>365</v>
      </c>
      <c r="L31" s="113">
        <v>0</v>
      </c>
      <c r="M31" s="120">
        <v>0</v>
      </c>
      <c r="N31" s="126">
        <v>0</v>
      </c>
      <c r="O31" s="113"/>
      <c r="P31" s="113"/>
      <c r="Q31" s="113"/>
    </row>
    <row r="32" spans="1:17" ht="21.75" customHeight="1" x14ac:dyDescent="0.2">
      <c r="A32" s="104"/>
      <c r="B32" s="105" t="s">
        <v>1033</v>
      </c>
      <c r="C32" s="115"/>
      <c r="D32" s="106" t="s">
        <v>1025</v>
      </c>
      <c r="E32" s="115" t="s">
        <v>0</v>
      </c>
      <c r="F32" s="116" t="s">
        <v>1034</v>
      </c>
      <c r="G32" s="117" t="s">
        <v>1013</v>
      </c>
      <c r="H32" s="119" t="s">
        <v>1035</v>
      </c>
      <c r="I32" s="111">
        <v>750665053.75999999</v>
      </c>
      <c r="J32" s="127">
        <v>155414055.30000001</v>
      </c>
      <c r="K32" s="128" t="s">
        <v>365</v>
      </c>
      <c r="L32" s="113">
        <v>0</v>
      </c>
      <c r="M32" s="120">
        <v>0</v>
      </c>
      <c r="N32" s="126">
        <v>0</v>
      </c>
      <c r="O32" s="113"/>
      <c r="P32" s="113"/>
      <c r="Q32" s="113"/>
    </row>
    <row r="33" spans="1:17" ht="24" customHeight="1" x14ac:dyDescent="0.2">
      <c r="A33" s="104"/>
      <c r="B33" s="105" t="s">
        <v>1036</v>
      </c>
      <c r="C33" s="115"/>
      <c r="D33" s="106" t="s">
        <v>971</v>
      </c>
      <c r="E33" s="115"/>
      <c r="F33" s="116" t="s">
        <v>1037</v>
      </c>
      <c r="G33" s="117"/>
      <c r="H33" s="119" t="s">
        <v>80</v>
      </c>
      <c r="I33" s="111">
        <v>0</v>
      </c>
      <c r="J33" s="127">
        <v>0</v>
      </c>
      <c r="K33" s="128">
        <v>0</v>
      </c>
      <c r="L33" s="113" t="s">
        <v>1006</v>
      </c>
      <c r="M33" s="112"/>
      <c r="N33" s="126"/>
      <c r="O33" s="113"/>
      <c r="P33" s="113"/>
      <c r="Q33" s="113"/>
    </row>
    <row r="34" spans="1:17" ht="34.5" customHeight="1" x14ac:dyDescent="0.2">
      <c r="A34" s="104"/>
      <c r="B34" s="105" t="s">
        <v>1038</v>
      </c>
      <c r="C34" s="115"/>
      <c r="D34" s="106" t="s">
        <v>1039</v>
      </c>
      <c r="E34" s="115"/>
      <c r="F34" s="116" t="s">
        <v>1040</v>
      </c>
      <c r="G34" s="117"/>
      <c r="H34" s="119" t="s">
        <v>80</v>
      </c>
      <c r="I34" s="111">
        <v>0</v>
      </c>
      <c r="J34" s="127">
        <v>0</v>
      </c>
      <c r="K34" s="128" t="s">
        <v>365</v>
      </c>
      <c r="L34" s="113" t="s">
        <v>1006</v>
      </c>
      <c r="M34" s="112"/>
      <c r="N34" s="126">
        <v>0</v>
      </c>
      <c r="O34" s="113"/>
      <c r="P34" s="113"/>
      <c r="Q34" s="113"/>
    </row>
    <row r="35" spans="1:17" ht="12.75" customHeight="1" x14ac:dyDescent="0.2">
      <c r="A35" s="104"/>
      <c r="B35" s="105" t="s">
        <v>80</v>
      </c>
      <c r="C35" s="115"/>
      <c r="D35" s="106" t="s">
        <v>1039</v>
      </c>
      <c r="E35" s="115" t="s">
        <v>369</v>
      </c>
      <c r="F35" s="116" t="s">
        <v>1041</v>
      </c>
      <c r="G35" s="117" t="s">
        <v>930</v>
      </c>
      <c r="H35" s="119" t="s">
        <v>80</v>
      </c>
      <c r="I35" s="111">
        <v>0</v>
      </c>
      <c r="J35" s="127">
        <v>0</v>
      </c>
      <c r="K35" s="128" t="s">
        <v>365</v>
      </c>
      <c r="L35" s="113" t="s">
        <v>1006</v>
      </c>
      <c r="M35" s="120">
        <v>0</v>
      </c>
      <c r="N35" s="126">
        <v>0</v>
      </c>
      <c r="O35" s="113"/>
      <c r="P35" s="113"/>
      <c r="Q35" s="113"/>
    </row>
    <row r="36" spans="1:17" ht="33.75" customHeight="1" x14ac:dyDescent="0.2">
      <c r="A36" s="104"/>
      <c r="B36" s="105" t="s">
        <v>1042</v>
      </c>
      <c r="C36" s="115"/>
      <c r="D36" s="106" t="s">
        <v>1025</v>
      </c>
      <c r="E36" s="115"/>
      <c r="F36" s="116" t="s">
        <v>1043</v>
      </c>
      <c r="G36" s="117"/>
      <c r="H36" s="119" t="s">
        <v>80</v>
      </c>
      <c r="I36" s="111">
        <v>0</v>
      </c>
      <c r="J36" s="127">
        <v>0</v>
      </c>
      <c r="K36" s="128" t="s">
        <v>365</v>
      </c>
      <c r="L36" s="113" t="s">
        <v>1006</v>
      </c>
      <c r="M36" s="112"/>
      <c r="N36" s="126">
        <v>0</v>
      </c>
      <c r="O36" s="113"/>
      <c r="P36" s="113"/>
      <c r="Q36" s="113"/>
    </row>
    <row r="37" spans="1:17" ht="12.75" customHeight="1" x14ac:dyDescent="0.2">
      <c r="A37" s="104"/>
      <c r="B37" s="105" t="s">
        <v>80</v>
      </c>
      <c r="C37" s="115"/>
      <c r="D37" s="106">
        <v>720</v>
      </c>
      <c r="E37" s="115" t="s">
        <v>369</v>
      </c>
      <c r="F37" s="116" t="s">
        <v>1044</v>
      </c>
      <c r="G37" s="115" t="s">
        <v>930</v>
      </c>
      <c r="H37" s="119" t="s">
        <v>80</v>
      </c>
      <c r="I37" s="111">
        <v>0</v>
      </c>
      <c r="J37" s="127">
        <v>0</v>
      </c>
      <c r="K37" s="128" t="s">
        <v>365</v>
      </c>
      <c r="L37" s="113" t="s">
        <v>1006</v>
      </c>
      <c r="M37" s="120">
        <v>0</v>
      </c>
      <c r="N37" s="126">
        <v>0</v>
      </c>
      <c r="O37" s="113"/>
      <c r="P37" s="113"/>
      <c r="Q37" s="113"/>
    </row>
    <row r="38" spans="1:17" ht="10.5" customHeight="1" x14ac:dyDescent="0.2">
      <c r="A38" s="113"/>
      <c r="B38" s="113"/>
      <c r="C38" s="113"/>
      <c r="D38" s="129"/>
      <c r="E38" s="113"/>
      <c r="F38" s="113"/>
      <c r="G38" s="113"/>
      <c r="H38" s="129"/>
      <c r="I38" s="130"/>
      <c r="J38" s="131"/>
      <c r="K38" s="131"/>
      <c r="L38" s="113"/>
      <c r="M38" s="113"/>
      <c r="N38" s="113"/>
      <c r="O38" s="113"/>
      <c r="P38" s="96"/>
      <c r="Q38" s="96"/>
    </row>
    <row r="39" spans="1:17" ht="11.25" customHeight="1" x14ac:dyDescent="0.2">
      <c r="A39" s="113"/>
      <c r="B39" s="113"/>
      <c r="C39" s="113"/>
      <c r="D39" s="129"/>
      <c r="E39" s="113"/>
      <c r="F39" s="113"/>
      <c r="G39" s="113"/>
      <c r="H39" s="129"/>
      <c r="I39" s="130"/>
      <c r="J39" s="131"/>
      <c r="K39" s="131"/>
      <c r="L39" s="113"/>
      <c r="M39" s="113"/>
      <c r="N39" s="113"/>
      <c r="O39" s="113"/>
      <c r="P39" s="96"/>
      <c r="Q39" s="96"/>
    </row>
    <row r="40" spans="1:17" ht="12.75" customHeight="1" x14ac:dyDescent="0.2">
      <c r="A40" s="113"/>
      <c r="B40" s="113" t="s">
        <v>1045</v>
      </c>
      <c r="C40" s="113"/>
      <c r="D40" s="129"/>
      <c r="E40" s="113"/>
      <c r="F40" s="113"/>
      <c r="G40" s="113"/>
      <c r="H40" s="132"/>
      <c r="I40" s="133" t="s">
        <v>1046</v>
      </c>
      <c r="J40" s="131"/>
      <c r="K40" s="131"/>
      <c r="L40" s="113"/>
      <c r="M40" s="113"/>
      <c r="N40" s="113"/>
      <c r="O40" s="113"/>
      <c r="P40" s="96"/>
      <c r="Q40" s="96"/>
    </row>
    <row r="41" spans="1:17" ht="10.5" customHeight="1" x14ac:dyDescent="0.2">
      <c r="A41" s="113"/>
      <c r="B41" s="113" t="s">
        <v>1047</v>
      </c>
      <c r="C41" s="113"/>
      <c r="D41" s="129"/>
      <c r="E41" s="113"/>
      <c r="F41" s="113"/>
      <c r="G41" s="113"/>
      <c r="H41" s="134"/>
      <c r="I41" s="135" t="s">
        <v>1048</v>
      </c>
      <c r="J41" s="131"/>
      <c r="K41" s="131"/>
      <c r="L41" s="113"/>
      <c r="M41" s="113"/>
      <c r="N41" s="113"/>
      <c r="O41" s="113"/>
      <c r="P41" s="96"/>
      <c r="Q41" s="96"/>
    </row>
    <row r="42" spans="1:17" ht="11.25" hidden="1" customHeight="1" x14ac:dyDescent="0.2">
      <c r="A42" s="113"/>
      <c r="B42" s="113"/>
      <c r="C42" s="113"/>
      <c r="D42" s="129"/>
      <c r="E42" s="113"/>
      <c r="F42" s="113"/>
      <c r="G42" s="113"/>
      <c r="H42" s="129"/>
      <c r="I42" s="130"/>
      <c r="J42" s="131"/>
      <c r="K42" s="131"/>
      <c r="L42" s="113"/>
      <c r="M42" s="113"/>
      <c r="N42" s="113"/>
      <c r="O42" s="113"/>
      <c r="P42" s="96"/>
      <c r="Q42" s="96"/>
    </row>
    <row r="43" spans="1:17" ht="12.75" hidden="1" customHeight="1" x14ac:dyDescent="0.2">
      <c r="A43" s="113"/>
      <c r="B43" s="113" t="s">
        <v>1049</v>
      </c>
      <c r="C43" s="113"/>
      <c r="D43" s="129"/>
      <c r="E43" s="113"/>
      <c r="F43" s="113"/>
      <c r="G43" s="113"/>
      <c r="H43" s="129"/>
      <c r="I43" s="133" t="s">
        <v>80</v>
      </c>
      <c r="J43" s="131"/>
      <c r="K43" s="131"/>
      <c r="L43" s="113"/>
      <c r="M43" s="113"/>
      <c r="N43" s="113"/>
      <c r="O43" s="113"/>
      <c r="P43" s="96"/>
      <c r="Q43" s="96"/>
    </row>
    <row r="44" spans="1:17" ht="11.25" hidden="1" customHeight="1" x14ac:dyDescent="0.2">
      <c r="A44" s="113"/>
      <c r="B44" s="113" t="s">
        <v>1050</v>
      </c>
      <c r="C44" s="113"/>
      <c r="D44" s="113"/>
      <c r="E44" s="113"/>
      <c r="F44" s="113"/>
      <c r="G44" s="113"/>
      <c r="H44" s="113"/>
      <c r="I44" s="129" t="s">
        <v>1048</v>
      </c>
      <c r="J44" s="113"/>
      <c r="K44" s="113"/>
      <c r="L44" s="113"/>
      <c r="M44" s="113"/>
      <c r="N44" s="113"/>
      <c r="O44" s="113"/>
      <c r="P44" s="96"/>
      <c r="Q44" s="96"/>
    </row>
    <row r="45" spans="1:17" ht="11.25" customHeight="1" x14ac:dyDescent="0.2">
      <c r="A45" s="113"/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96"/>
      <c r="Q45" s="96"/>
    </row>
    <row r="46" spans="1:17" ht="12.75" customHeight="1" x14ac:dyDescent="0.2">
      <c r="A46" s="113"/>
      <c r="B46" s="113" t="s">
        <v>1051</v>
      </c>
      <c r="C46" s="113"/>
      <c r="D46" s="113"/>
      <c r="E46" s="113"/>
      <c r="F46" s="113"/>
      <c r="G46" s="113"/>
      <c r="H46" s="136"/>
      <c r="I46" s="137" t="s">
        <v>1052</v>
      </c>
      <c r="J46" s="113"/>
      <c r="K46" s="113"/>
      <c r="L46" s="113"/>
      <c r="M46" s="113"/>
      <c r="N46" s="113"/>
      <c r="O46" s="113"/>
      <c r="P46" s="96"/>
      <c r="Q46" s="96"/>
    </row>
    <row r="47" spans="1:17" ht="11.25" customHeight="1" x14ac:dyDescent="0.2">
      <c r="A47" s="113"/>
      <c r="B47" s="113" t="s">
        <v>1047</v>
      </c>
      <c r="C47" s="113"/>
      <c r="D47" s="113"/>
      <c r="E47" s="113"/>
      <c r="F47" s="113"/>
      <c r="G47" s="113"/>
      <c r="H47" s="113"/>
      <c r="I47" s="129" t="s">
        <v>1048</v>
      </c>
      <c r="J47" s="113"/>
      <c r="K47" s="113"/>
      <c r="L47" s="113"/>
      <c r="M47" s="113"/>
      <c r="N47" s="113"/>
      <c r="O47" s="113"/>
      <c r="P47" s="96"/>
      <c r="Q47" s="96"/>
    </row>
    <row r="48" spans="1:17" ht="11.25" customHeight="1" x14ac:dyDescent="0.2">
      <c r="A48" s="96"/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96"/>
      <c r="P48" s="96"/>
      <c r="Q48" s="96"/>
    </row>
    <row r="49" spans="1:17" ht="11.25" customHeight="1" x14ac:dyDescent="0.2">
      <c r="A49" s="96"/>
      <c r="B49" s="113" t="s">
        <v>1136</v>
      </c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</row>
  </sheetData>
  <printOptions horizontalCentered="1"/>
  <pageMargins left="0.74803149606299213" right="0.59055118110236227" top="0.59055118110236227" bottom="0.59055118110236227" header="0.31496062992125984" footer="0.31496062992125984"/>
  <pageSetup paperSize="9" scale="7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Доходы</vt:lpstr>
      <vt:lpstr>инфо на 01.04.2023</vt:lpstr>
      <vt:lpstr>Расходы (2)</vt:lpstr>
      <vt:lpstr>Источники (2)</vt:lpstr>
      <vt:lpstr>Доходы!Заголовки_для_печати</vt:lpstr>
      <vt:lpstr>'Источники (2)'!Заголовки_для_печати</vt:lpstr>
      <vt:lpstr>Доходы!Область_печати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Корнилаева А</dc:creator>
  <cp:lastModifiedBy>Пользователь</cp:lastModifiedBy>
  <cp:lastPrinted>2023-04-06T07:59:42Z</cp:lastPrinted>
  <dcterms:created xsi:type="dcterms:W3CDTF">2021-10-06T02:17:03Z</dcterms:created>
  <dcterms:modified xsi:type="dcterms:W3CDTF">2023-05-23T08:32:44Z</dcterms:modified>
</cp:coreProperties>
</file>